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55" windowWidth="19425" windowHeight="8880"/>
  </bookViews>
  <sheets>
    <sheet name="Instructions" sheetId="7" r:id="rId1"/>
    <sheet name="Questionnaire" sheetId="6" r:id="rId2"/>
    <sheet name="Financial Data Dashboard" sheetId="2" r:id="rId3"/>
    <sheet name="Budgeted Rev by Source-Program" sheetId="3" r:id="rId4"/>
    <sheet name="Rev with Cost Settlement" sheetId="4" r:id="rId5"/>
    <sheet name="Rev without Cost Settlement" sheetId="9" r:id="rId6"/>
    <sheet name="Salary-Fringe" sheetId="14" r:id="rId7"/>
    <sheet name="Percentage Spent" sheetId="15" r:id="rId8"/>
    <sheet name="Billing by Program" sheetId="1" r:id="rId9"/>
    <sheet name="Total Billing" sheetId="11" r:id="rId10"/>
    <sheet name="Billing vs Receipts" sheetId="10" r:id="rId11"/>
    <sheet name="SFS" sheetId="13" r:id="rId12"/>
  </sheets>
  <calcPr calcId="145621"/>
</workbook>
</file>

<file path=xl/calcChain.xml><?xml version="1.0" encoding="utf-8"?>
<calcChain xmlns="http://schemas.openxmlformats.org/spreadsheetml/2006/main">
  <c r="W35" i="6" l="1"/>
  <c r="C6" i="2" l="1"/>
  <c r="AO35" i="6" l="1"/>
  <c r="AO36" i="6"/>
  <c r="O16" i="6" l="1"/>
  <c r="B13" i="2"/>
  <c r="B12" i="2"/>
  <c r="B11" i="2"/>
  <c r="B10" i="2"/>
  <c r="B9" i="2"/>
  <c r="O17" i="6" l="1"/>
  <c r="AO37" i="6" s="1"/>
  <c r="AO38" i="6" s="1"/>
  <c r="O30" i="6" s="1"/>
  <c r="O29" i="6"/>
  <c r="T39" i="6"/>
  <c r="T38" i="6"/>
  <c r="T37" i="6"/>
  <c r="T36" i="6"/>
  <c r="T35" i="6"/>
  <c r="W36" i="6" l="1"/>
  <c r="Y38" i="6"/>
  <c r="T43" i="6" l="1"/>
  <c r="Z36" i="6" s="1"/>
  <c r="T44" i="6"/>
  <c r="Z37" i="6" s="1"/>
  <c r="T45" i="6"/>
  <c r="Z38" i="6" s="1"/>
  <c r="T42" i="6"/>
  <c r="Z35" i="6" s="1"/>
  <c r="Y37" i="6"/>
  <c r="Y35" i="6"/>
  <c r="T25" i="6"/>
  <c r="Y25" i="6" s="1"/>
  <c r="T24" i="6"/>
  <c r="Y24" i="6" s="1"/>
  <c r="J30" i="2"/>
  <c r="J31" i="2"/>
  <c r="J32" i="2"/>
  <c r="J29" i="2"/>
  <c r="I30" i="2"/>
  <c r="I31" i="2"/>
  <c r="I32" i="2"/>
  <c r="I29" i="2"/>
  <c r="H30" i="2"/>
  <c r="H31" i="2"/>
  <c r="H32" i="2"/>
  <c r="H29" i="2"/>
  <c r="G30" i="2"/>
  <c r="G31" i="2"/>
  <c r="G32" i="2"/>
  <c r="G29" i="2"/>
  <c r="F30" i="2"/>
  <c r="F31" i="2"/>
  <c r="F32" i="2"/>
  <c r="F29" i="2"/>
  <c r="E30" i="2"/>
  <c r="E31" i="2"/>
  <c r="E32" i="2"/>
  <c r="E29" i="2"/>
  <c r="D30" i="2"/>
  <c r="D31" i="2"/>
  <c r="D32" i="2"/>
  <c r="D29" i="2"/>
  <c r="C30" i="2"/>
  <c r="C31" i="2"/>
  <c r="C32" i="2"/>
  <c r="C29" i="2"/>
  <c r="B30" i="2"/>
  <c r="B31" i="2"/>
  <c r="B32" i="2"/>
  <c r="B29" i="2"/>
  <c r="J24" i="2"/>
  <c r="J25" i="2"/>
  <c r="J26" i="2"/>
  <c r="I24" i="2"/>
  <c r="I25" i="2"/>
  <c r="I26" i="2"/>
  <c r="H24" i="2"/>
  <c r="H25" i="2"/>
  <c r="H26" i="2"/>
  <c r="G25" i="2"/>
  <c r="G26" i="2"/>
  <c r="G24" i="2"/>
  <c r="F26" i="2"/>
  <c r="F25" i="2"/>
  <c r="F24" i="2"/>
  <c r="E26" i="2"/>
  <c r="E25" i="2"/>
  <c r="E24" i="2"/>
  <c r="D26" i="2"/>
  <c r="D25" i="2"/>
  <c r="D24" i="2"/>
  <c r="C26" i="2"/>
  <c r="C25" i="2"/>
  <c r="C24" i="2"/>
  <c r="B26" i="2"/>
  <c r="B25" i="2"/>
  <c r="B24" i="2"/>
  <c r="J23" i="2"/>
  <c r="I23" i="2"/>
  <c r="H23" i="2"/>
  <c r="G23" i="2"/>
  <c r="F23" i="2"/>
  <c r="E23" i="2"/>
  <c r="D23" i="2"/>
  <c r="C23" i="2"/>
  <c r="B23" i="2"/>
  <c r="J12" i="2"/>
  <c r="G12" i="2"/>
  <c r="E12" i="2"/>
  <c r="C12" i="2"/>
  <c r="F12" i="2"/>
  <c r="I12" i="2"/>
  <c r="H12" i="2"/>
  <c r="D12" i="2"/>
  <c r="J13" i="2"/>
  <c r="I13" i="2"/>
  <c r="H13" i="2"/>
  <c r="G13" i="2"/>
  <c r="F13" i="2"/>
  <c r="E13" i="2"/>
  <c r="D13" i="2"/>
  <c r="C13" i="2"/>
  <c r="J11" i="2"/>
  <c r="I11" i="2"/>
  <c r="H11" i="2"/>
  <c r="G11" i="2"/>
  <c r="F11" i="2"/>
  <c r="E11" i="2"/>
  <c r="D11" i="2"/>
  <c r="C11" i="2"/>
  <c r="J10" i="2"/>
  <c r="I10" i="2"/>
  <c r="H10" i="2"/>
  <c r="G10" i="2"/>
  <c r="F10" i="2"/>
  <c r="E10" i="2"/>
  <c r="D10" i="2"/>
  <c r="C10" i="2"/>
  <c r="J9" i="2"/>
  <c r="I9" i="2"/>
  <c r="H9" i="2"/>
  <c r="G9" i="2"/>
  <c r="F9" i="2"/>
  <c r="E9" i="2"/>
  <c r="D9" i="2"/>
  <c r="C9" i="2"/>
  <c r="A4" i="2"/>
  <c r="AA39" i="6" l="1"/>
  <c r="K24" i="2"/>
  <c r="Y36" i="6"/>
  <c r="Y39" i="6" s="1"/>
  <c r="AA40" i="6" s="1"/>
  <c r="K26" i="2"/>
  <c r="K32" i="2"/>
  <c r="K30" i="2"/>
  <c r="S46" i="6"/>
  <c r="AS36" i="6" s="1"/>
  <c r="R46" i="6"/>
  <c r="AR36" i="6" s="1"/>
  <c r="Q46" i="6"/>
  <c r="AQ36" i="6" s="1"/>
  <c r="P46" i="6"/>
  <c r="AP36" i="6" s="1"/>
  <c r="N46" i="6"/>
  <c r="AN36" i="6" s="1"/>
  <c r="M46" i="6"/>
  <c r="AM36" i="6" s="1"/>
  <c r="L46" i="6"/>
  <c r="AL36" i="6" s="1"/>
  <c r="K46" i="6"/>
  <c r="AK36" i="6" s="1"/>
  <c r="J46" i="6"/>
  <c r="AJ36" i="6" s="1"/>
  <c r="I46" i="6"/>
  <c r="AI36" i="6" s="1"/>
  <c r="H46" i="6"/>
  <c r="AH36" i="6" s="1"/>
  <c r="G46" i="6"/>
  <c r="AG36" i="6" s="1"/>
  <c r="F46" i="6"/>
  <c r="AF36" i="6" s="1"/>
  <c r="E46" i="6"/>
  <c r="AE36" i="6" s="1"/>
  <c r="D46" i="6"/>
  <c r="AD36" i="6" s="1"/>
  <c r="C46" i="6"/>
  <c r="AC36" i="6" s="1"/>
  <c r="K29" i="2"/>
  <c r="K23" i="2"/>
  <c r="D40" i="6"/>
  <c r="AD35" i="6" s="1"/>
  <c r="E40" i="6"/>
  <c r="AE35" i="6" s="1"/>
  <c r="F40" i="6"/>
  <c r="AF35" i="6" s="1"/>
  <c r="G40" i="6"/>
  <c r="AG35" i="6" s="1"/>
  <c r="H40" i="6"/>
  <c r="AH35" i="6" s="1"/>
  <c r="I40" i="6"/>
  <c r="AI35" i="6" s="1"/>
  <c r="J40" i="6"/>
  <c r="AJ35" i="6" s="1"/>
  <c r="K40" i="6"/>
  <c r="AK35" i="6" s="1"/>
  <c r="L40" i="6"/>
  <c r="AL35" i="6" s="1"/>
  <c r="M40" i="6"/>
  <c r="AM35" i="6" s="1"/>
  <c r="N40" i="6"/>
  <c r="AN35" i="6" s="1"/>
  <c r="P40" i="6"/>
  <c r="AP35" i="6" s="1"/>
  <c r="Q40" i="6"/>
  <c r="AQ35" i="6" s="1"/>
  <c r="R40" i="6"/>
  <c r="AR35" i="6" s="1"/>
  <c r="S40" i="6"/>
  <c r="AS35" i="6" s="1"/>
  <c r="C40" i="6"/>
  <c r="AC35" i="6" s="1"/>
  <c r="AA41" i="6" l="1"/>
  <c r="T40" i="6"/>
  <c r="F33" i="2"/>
  <c r="F34" i="2" s="1"/>
  <c r="E33" i="2"/>
  <c r="E34" i="2" s="1"/>
  <c r="H33" i="2"/>
  <c r="H34" i="2" s="1"/>
  <c r="B33" i="2"/>
  <c r="B34" i="2" s="1"/>
  <c r="I33" i="2"/>
  <c r="I34" i="2" s="1"/>
  <c r="I27" i="2"/>
  <c r="H27" i="2"/>
  <c r="G27" i="2"/>
  <c r="F27" i="2"/>
  <c r="D27" i="2"/>
  <c r="D33" i="2"/>
  <c r="D34" i="2" s="1"/>
  <c r="G33" i="2"/>
  <c r="G34" i="2" s="1"/>
  <c r="C33" i="2"/>
  <c r="C34" i="2" s="1"/>
  <c r="T46" i="6"/>
  <c r="J33" i="2"/>
  <c r="J34" i="2" s="1"/>
  <c r="J27" i="2"/>
  <c r="E27" i="2"/>
  <c r="B27" i="2"/>
  <c r="C27" i="2"/>
  <c r="D26" i="6"/>
  <c r="E26" i="6"/>
  <c r="F26" i="6"/>
  <c r="G26" i="6"/>
  <c r="H26" i="6"/>
  <c r="I26" i="6"/>
  <c r="I29" i="6" s="1"/>
  <c r="J26" i="6"/>
  <c r="J29" i="6" s="1"/>
  <c r="K26" i="6"/>
  <c r="L26" i="6"/>
  <c r="M26" i="6"/>
  <c r="M29" i="6" s="1"/>
  <c r="N26" i="6"/>
  <c r="P26" i="6"/>
  <c r="Q26" i="6"/>
  <c r="R26" i="6"/>
  <c r="R29" i="6" s="1"/>
  <c r="S26" i="6"/>
  <c r="S29" i="6" s="1"/>
  <c r="C26" i="6"/>
  <c r="T11" i="6"/>
  <c r="K13" i="2" s="1"/>
  <c r="T10" i="6"/>
  <c r="T12" i="6"/>
  <c r="T13" i="6"/>
  <c r="T14" i="6"/>
  <c r="T15" i="6"/>
  <c r="T9" i="6"/>
  <c r="Y10" i="6" s="1"/>
  <c r="AA10" i="6" s="1"/>
  <c r="D16" i="6"/>
  <c r="D17" i="6" s="1"/>
  <c r="AD37" i="6" s="1"/>
  <c r="AD38" i="6" s="1"/>
  <c r="D30" i="6" s="1"/>
  <c r="E16" i="6"/>
  <c r="F16" i="6"/>
  <c r="G16" i="6"/>
  <c r="G17" i="6" s="1"/>
  <c r="AG37" i="6" s="1"/>
  <c r="AG38" i="6" s="1"/>
  <c r="G30" i="6" s="1"/>
  <c r="H16" i="6"/>
  <c r="H17" i="6" s="1"/>
  <c r="AH37" i="6" s="1"/>
  <c r="AH38" i="6" s="1"/>
  <c r="H30" i="6" s="1"/>
  <c r="I16" i="6"/>
  <c r="I17" i="6" s="1"/>
  <c r="AI37" i="6" s="1"/>
  <c r="AI38" i="6" s="1"/>
  <c r="I30" i="6" s="1"/>
  <c r="J16" i="6"/>
  <c r="K16" i="6"/>
  <c r="L16" i="6"/>
  <c r="M16" i="6"/>
  <c r="M17" i="6" s="1"/>
  <c r="AM37" i="6" s="1"/>
  <c r="AM38" i="6" s="1"/>
  <c r="M30" i="6" s="1"/>
  <c r="N16" i="6"/>
  <c r="N17" i="6" s="1"/>
  <c r="AN37" i="6" s="1"/>
  <c r="AN38" i="6" s="1"/>
  <c r="N30" i="6" s="1"/>
  <c r="P16" i="6"/>
  <c r="Q16" i="6"/>
  <c r="Q17" i="6" s="1"/>
  <c r="AQ37" i="6" s="1"/>
  <c r="AQ38" i="6" s="1"/>
  <c r="Q30" i="6" s="1"/>
  <c r="R16" i="6"/>
  <c r="R17" i="6" s="1"/>
  <c r="AR37" i="6" s="1"/>
  <c r="AR38" i="6" s="1"/>
  <c r="R30" i="6" s="1"/>
  <c r="S16" i="6"/>
  <c r="S17" i="6" s="1"/>
  <c r="AS37" i="6" s="1"/>
  <c r="AS38" i="6" s="1"/>
  <c r="S30" i="6" s="1"/>
  <c r="C16" i="6"/>
  <c r="C17" i="6" s="1"/>
  <c r="AC37" i="6" s="1"/>
  <c r="AC38" i="6" s="1"/>
  <c r="C30" i="6" s="1"/>
  <c r="L29" i="6" l="1"/>
  <c r="D29" i="6"/>
  <c r="N29" i="6"/>
  <c r="C20" i="2"/>
  <c r="C29" i="6"/>
  <c r="H20" i="2"/>
  <c r="K29" i="6"/>
  <c r="D20" i="2"/>
  <c r="F29" i="6"/>
  <c r="F14" i="2"/>
  <c r="F15" i="2" s="1"/>
  <c r="F16" i="2" s="1"/>
  <c r="E17" i="6"/>
  <c r="AE37" i="6" s="1"/>
  <c r="AE38" i="6" s="1"/>
  <c r="E30" i="6" s="1"/>
  <c r="I14" i="2"/>
  <c r="I15" i="2" s="1"/>
  <c r="I16" i="2" s="1"/>
  <c r="P17" i="6"/>
  <c r="AP37" i="6" s="1"/>
  <c r="AP38" i="6" s="1"/>
  <c r="P30" i="6" s="1"/>
  <c r="K33" i="2"/>
  <c r="AT36" i="6"/>
  <c r="D14" i="2"/>
  <c r="D15" i="2" s="1"/>
  <c r="D16" i="2" s="1"/>
  <c r="F17" i="6"/>
  <c r="AF37" i="6" s="1"/>
  <c r="AF38" i="6" s="1"/>
  <c r="F30" i="6" s="1"/>
  <c r="F20" i="2"/>
  <c r="E29" i="6"/>
  <c r="G14" i="2"/>
  <c r="G15" i="2" s="1"/>
  <c r="J17" i="6"/>
  <c r="AJ37" i="6" s="1"/>
  <c r="AJ38" i="6" s="1"/>
  <c r="J30" i="6" s="1"/>
  <c r="Q29" i="6"/>
  <c r="H29" i="6"/>
  <c r="K27" i="2"/>
  <c r="AT35" i="6"/>
  <c r="L17" i="6"/>
  <c r="AL37" i="6" s="1"/>
  <c r="AL38" i="6" s="1"/>
  <c r="L30" i="6" s="1"/>
  <c r="B14" i="2"/>
  <c r="B15" i="2" s="1"/>
  <c r="B16" i="2" s="1"/>
  <c r="H14" i="2"/>
  <c r="H15" i="2" s="1"/>
  <c r="K17" i="6"/>
  <c r="AK37" i="6" s="1"/>
  <c r="AK38" i="6" s="1"/>
  <c r="K30" i="6" s="1"/>
  <c r="I20" i="2"/>
  <c r="P29" i="6"/>
  <c r="E20" i="2"/>
  <c r="G29" i="6"/>
  <c r="Y11" i="6"/>
  <c r="AA11" i="6" s="1"/>
  <c r="C14" i="2"/>
  <c r="C15" i="2" s="1"/>
  <c r="C16" i="2" s="1"/>
  <c r="G20" i="2"/>
  <c r="J20" i="2"/>
  <c r="B20" i="2"/>
  <c r="K10" i="2"/>
  <c r="Y12" i="6"/>
  <c r="AA12" i="6" s="1"/>
  <c r="K11" i="2"/>
  <c r="AA9" i="6"/>
  <c r="Y9" i="6"/>
  <c r="J18" i="2"/>
  <c r="I18" i="2"/>
  <c r="I19" i="2" s="1"/>
  <c r="T26" i="6"/>
  <c r="J14" i="2"/>
  <c r="J15" i="2" s="1"/>
  <c r="E14" i="2"/>
  <c r="E15" i="2" s="1"/>
  <c r="E16" i="2" s="1"/>
  <c r="K12" i="2"/>
  <c r="U46" i="6"/>
  <c r="K31" i="2"/>
  <c r="K25" i="2"/>
  <c r="U40" i="6"/>
  <c r="H18" i="2"/>
  <c r="H19" i="2" s="1"/>
  <c r="G18" i="2"/>
  <c r="F18" i="2"/>
  <c r="E18" i="2"/>
  <c r="D18" i="2"/>
  <c r="C18" i="2"/>
  <c r="B18" i="2"/>
  <c r="H16" i="2"/>
  <c r="G16" i="2"/>
  <c r="K9" i="2"/>
  <c r="T16" i="6"/>
  <c r="D19" i="2" l="1"/>
  <c r="G19" i="2"/>
  <c r="F19" i="2"/>
  <c r="C19" i="2"/>
  <c r="K14" i="2"/>
  <c r="K15" i="2" s="1"/>
  <c r="K16" i="2" s="1"/>
  <c r="T17" i="6"/>
  <c r="AT37" i="6" s="1"/>
  <c r="AT38" i="6" s="1"/>
  <c r="K34" i="2"/>
  <c r="B19" i="2"/>
  <c r="J19" i="2"/>
  <c r="E19" i="2"/>
  <c r="K18" i="2"/>
  <c r="K20" i="2"/>
  <c r="U16" i="6"/>
  <c r="J16" i="2"/>
  <c r="U26" i="6"/>
  <c r="K19" i="2" l="1"/>
</calcChain>
</file>

<file path=xl/sharedStrings.xml><?xml version="1.0" encoding="utf-8"?>
<sst xmlns="http://schemas.openxmlformats.org/spreadsheetml/2006/main" count="367" uniqueCount="250">
  <si>
    <t>Dental</t>
  </si>
  <si>
    <t>Epidemiology</t>
  </si>
  <si>
    <t>Maternity</t>
  </si>
  <si>
    <t>Primary Care</t>
  </si>
  <si>
    <t>STD</t>
  </si>
  <si>
    <t>TB</t>
  </si>
  <si>
    <t>Section 1</t>
  </si>
  <si>
    <t>Section 2</t>
  </si>
  <si>
    <t>Section 3</t>
  </si>
  <si>
    <t>Behav Hlth-Child</t>
  </si>
  <si>
    <t>Behav Hlth-Adult</t>
  </si>
  <si>
    <t>Behav Hlth - Mat</t>
  </si>
  <si>
    <t>Preg Med Home</t>
  </si>
  <si>
    <t>State Funds</t>
  </si>
  <si>
    <t>Medicaid Revenues</t>
  </si>
  <si>
    <t>Insurance Revenues</t>
  </si>
  <si>
    <t>Self Pay Revenues</t>
  </si>
  <si>
    <t>County Funds</t>
  </si>
  <si>
    <t>Other Revenues</t>
  </si>
  <si>
    <t>TOTAL BY PROGRAM</t>
  </si>
  <si>
    <t>TOTAL</t>
  </si>
  <si>
    <t>Medicaid Cost Settlemt</t>
  </si>
  <si>
    <t xml:space="preserve">This information comes from your current fiscal year approved Health Department Budget.  </t>
  </si>
  <si>
    <t>TOTAL YTD Expenses</t>
  </si>
  <si>
    <t>TOTAL Salary/Fringe</t>
  </si>
  <si>
    <t>TOTAL Operating</t>
  </si>
  <si>
    <t>Section 4</t>
  </si>
  <si>
    <t>Medicaid</t>
  </si>
  <si>
    <t>Insurance</t>
  </si>
  <si>
    <t>Patient Pay</t>
  </si>
  <si>
    <t>Year</t>
  </si>
  <si>
    <t>to</t>
  </si>
  <si>
    <t>Date</t>
  </si>
  <si>
    <t>Other</t>
  </si>
  <si>
    <t>Please enter the name of your agency in the blank provided.</t>
  </si>
  <si>
    <t>PLEASE COMPLETE ALL OF THE FOLLOWING INFORMATION AS ACCURATELY AS POSSIBLE</t>
  </si>
  <si>
    <r>
      <t xml:space="preserve">Please enter the total amount of your current fiscal year's </t>
    </r>
    <r>
      <rPr>
        <b/>
        <i/>
        <u/>
        <sz val="11"/>
        <color theme="1"/>
        <rFont val="Calibri"/>
        <family val="2"/>
        <scheme val="minor"/>
      </rPr>
      <t>BUDGETED REVENUE</t>
    </r>
    <r>
      <rPr>
        <sz val="11"/>
        <color theme="1"/>
        <rFont val="Calibri"/>
        <family val="2"/>
        <scheme val="minor"/>
      </rPr>
      <t xml:space="preserve"> for each program by source.  Please align your information to the program headings as closely as possible.  Please do not change program headings.</t>
    </r>
  </si>
  <si>
    <t>Please enter the total year-to-date expenditures by program, through the last day of the previous month.  Please align your information to the program headings as closely as possible.  Please do not change program headings.</t>
  </si>
  <si>
    <t>CH/HC</t>
  </si>
  <si>
    <t>FP</t>
  </si>
  <si>
    <t>IMM</t>
  </si>
  <si>
    <t>BH</t>
  </si>
  <si>
    <t>MH/PMH</t>
  </si>
  <si>
    <t>STD/EPI</t>
  </si>
  <si>
    <t>Total</t>
  </si>
  <si>
    <t>State Budget</t>
  </si>
  <si>
    <t>Local Budget (101)</t>
  </si>
  <si>
    <t>Medicaid Budget (102)</t>
  </si>
  <si>
    <t>Other Budget (103)</t>
  </si>
  <si>
    <t>Cost Settlement</t>
  </si>
  <si>
    <t>YTD Expenditures</t>
  </si>
  <si>
    <t xml:space="preserve">   Medicaid</t>
  </si>
  <si>
    <t xml:space="preserve">   Insurance</t>
  </si>
  <si>
    <t xml:space="preserve">   Patient Pay</t>
  </si>
  <si>
    <t xml:space="preserve">   Other</t>
  </si>
  <si>
    <t>Total All Billing</t>
  </si>
  <si>
    <t xml:space="preserve">   Medicaid (102)</t>
  </si>
  <si>
    <t xml:space="preserve">   Insurance (103)</t>
  </si>
  <si>
    <t xml:space="preserve">   Patient Pay (103)</t>
  </si>
  <si>
    <t xml:space="preserve">   Other (103)</t>
  </si>
  <si>
    <t>Total All Revenue</t>
  </si>
  <si>
    <t>Financial Data Dashboard</t>
  </si>
  <si>
    <t>DIFFERENCE (This should be -0-)</t>
  </si>
  <si>
    <t>Total Budget (with Cost Settlement)</t>
  </si>
  <si>
    <t>Total Budget (w/o Cost Settlement)</t>
  </si>
  <si>
    <t>Monthly Budget(w/o Cost Settlement)</t>
  </si>
  <si>
    <t>% of Expenditures for Salary/Fringe</t>
  </si>
  <si>
    <t>% of Annual Budget Expended YTD</t>
  </si>
  <si>
    <t>Section 5</t>
  </si>
  <si>
    <t>State Revenue</t>
  </si>
  <si>
    <t>Medicaid Revenue</t>
  </si>
  <si>
    <t>With Cost Settlement</t>
  </si>
  <si>
    <t>Without Cost Settlement</t>
  </si>
  <si>
    <t>This information comes from your current year-to-date Health Department budget reports (general ledger).</t>
  </si>
  <si>
    <t>If you have questions, please contact your Practice Management Lead Consultant.</t>
  </si>
  <si>
    <t>Please DO NOT change Program Headings.</t>
  </si>
  <si>
    <t>Please DO NOT delete columns.</t>
  </si>
  <si>
    <t>Please use the same time frame for all data.</t>
  </si>
  <si>
    <t>Information in Section 1 is from your agency's current approved fiscal year budget.</t>
  </si>
  <si>
    <t>Information in Section 2 is from your agency's current year-to-date general ledger.</t>
  </si>
  <si>
    <t>The website address is "https://csdwportal.dhhs.state.nc.us/csdwlogin/"</t>
  </si>
  <si>
    <t>Sign into CSDW using your NCID and password.</t>
  </si>
  <si>
    <t>You must be authorized by the state to use CSDW.</t>
  </si>
  <si>
    <t>Click on the "Documents" tab at the top of the screen</t>
  </si>
  <si>
    <t>Double Click on "Public Folders"</t>
  </si>
  <si>
    <t>Double Click on "DHHS Main Document"</t>
  </si>
  <si>
    <t>Double Click on "DPH"</t>
  </si>
  <si>
    <t>Double Click on "HIS"</t>
  </si>
  <si>
    <t>Double Click on "State Sanctioned"</t>
  </si>
  <si>
    <t>The "Prompts" screen should appear</t>
  </si>
  <si>
    <t>Type your agency's root system code where it says "Type values here" and then click on the "&gt;" button</t>
  </si>
  <si>
    <t>Click on "Enter Date of Service (Start)"</t>
  </si>
  <si>
    <t>Enter July 1 of the current fiscal year.  Correct format is 07/01/2014.</t>
  </si>
  <si>
    <t>Click on "Enter Date of Service (End)"</t>
  </si>
  <si>
    <t>Enter the last day of the previous month.  Correct format is 06/30/2015.</t>
  </si>
  <si>
    <t>Click on "Run Query"</t>
  </si>
  <si>
    <t>The report can be printed or exported if desired.</t>
  </si>
  <si>
    <t>INSTRUCTIONS FOR CREATING THE POWER POINT PRESENTATION</t>
  </si>
  <si>
    <t>Total Receipts</t>
  </si>
  <si>
    <t>Billed</t>
  </si>
  <si>
    <t>Received</t>
  </si>
  <si>
    <t>Total Billed</t>
  </si>
  <si>
    <t>Open a new Power Point Document</t>
  </si>
  <si>
    <t>You should see a new slide with a box to add a title and subtitle</t>
  </si>
  <si>
    <t>Type your agency name in the "Click to add title" box</t>
  </si>
  <si>
    <t>In the "Click to add subtitle" box, type "Financial Data FY 2015" or the current fiscal year</t>
  </si>
  <si>
    <t>Go to the "Financial Data Dashboard" worksheet in this file.</t>
  </si>
  <si>
    <t>Highlight the entire spreadsheet, including the title.</t>
  </si>
  <si>
    <t>Right click and then click on "Copy".</t>
  </si>
  <si>
    <t>Go to the Power Point presentation blank slide.</t>
  </si>
  <si>
    <t>Click on the drop down box beside "New Slide" at the top of the screen and choose "Blank"</t>
  </si>
  <si>
    <t>Right click on the blank slide and then click on "Paste".</t>
  </si>
  <si>
    <t>Go to the "Budgeted Rev by Source-Program" worksheet in this file.</t>
  </si>
  <si>
    <t>Right click on the chart and then click on "Copy".</t>
  </si>
  <si>
    <t>Repeat this process until all worksheet graphs have been copied into the Power Point Presentation.</t>
  </si>
  <si>
    <t>Save the presentation.</t>
  </si>
  <si>
    <t>BE SURE TO SAVE YOUR FILE.</t>
  </si>
  <si>
    <t>The information from the Questionnaire will auto-populate all the spreadsheets and graphs in the file.</t>
  </si>
  <si>
    <t>Section 6</t>
  </si>
  <si>
    <t>Please DO NOT DELETE the columns - HIDE the columns.</t>
  </si>
  <si>
    <t>Please review the "Financial Data Dashboard" worksheet in this file.  If there are programs that have no data, please hide those columns.</t>
  </si>
  <si>
    <t>Please review the information entered in the "Questionnaire" worksheet.  If there are programs that have no data, please hide those columns.</t>
  </si>
  <si>
    <t>If you hide a program column, please also hide the corresponding column on the right side of the Questionnaire.  Example:  Hide Preg Med Home column "H" and Preg Med Home column "AH".</t>
  </si>
  <si>
    <t>If you want to add notes for your presentation, you can type them in the "Click to add notes" box on each slide.</t>
  </si>
  <si>
    <t>After all information has been entered in the Questionnaire, columns with no data can be hidden (see Sections 5 and 6 of the Questionnaire).</t>
  </si>
  <si>
    <r>
      <t xml:space="preserve">Please enter the year-to-date amount that was </t>
    </r>
    <r>
      <rPr>
        <b/>
        <sz val="11"/>
        <color theme="1"/>
        <rFont val="Calibri"/>
        <family val="2"/>
        <scheme val="minor"/>
      </rPr>
      <t xml:space="preserve">BILLED </t>
    </r>
    <r>
      <rPr>
        <sz val="11"/>
        <color theme="1"/>
        <rFont val="Calibri"/>
        <family val="2"/>
        <scheme val="minor"/>
      </rPr>
      <t xml:space="preserve">for each program by Financial Class as well as the year-to-date amount that was </t>
    </r>
    <r>
      <rPr>
        <b/>
        <sz val="11"/>
        <color theme="1"/>
        <rFont val="Calibri"/>
        <family val="2"/>
        <scheme val="minor"/>
      </rPr>
      <t xml:space="preserve">RECEIVED </t>
    </r>
    <r>
      <rPr>
        <sz val="11"/>
        <color theme="1"/>
        <rFont val="Calibri"/>
        <family val="2"/>
        <scheme val="minor"/>
      </rPr>
      <t>for each program by Financial Class.  Please do not change program headings.</t>
    </r>
  </si>
  <si>
    <t>This information comes from the BL094 report in CSDW.  If you use a vendor system, please complete the information as accurately as possible.</t>
  </si>
  <si>
    <t>Sliding Fee Scale</t>
  </si>
  <si>
    <t>Information in Section 3 is from the BL094 report in CSDW or from your vendor system.</t>
  </si>
  <si>
    <t>TOTAL Billed</t>
  </si>
  <si>
    <t>Double Click on "Claims/Billing"</t>
  </si>
  <si>
    <t>When the report processes, click on the "Guarantor Summary by RRG" tab</t>
  </si>
  <si>
    <t>The report is sorted by program</t>
  </si>
  <si>
    <t>Click on the "Print" icon near the top left hand corner of the screen</t>
  </si>
  <si>
    <t>In a few seconds, you will see a box that says "Do you want to open or save BL094 . . ."</t>
  </si>
  <si>
    <t>Choose "Open"</t>
  </si>
  <si>
    <t>You will see the Adobe Reader Print screen</t>
  </si>
  <si>
    <t>Click on "File"</t>
  </si>
  <si>
    <t>Click on "Print"</t>
  </si>
  <si>
    <t>Click on the plus sign beside "Guarantor Summary by RRG"</t>
  </si>
  <si>
    <t>Click on the first program listed</t>
  </si>
  <si>
    <t>NOTE the beginning and ending page numbers on the tool bar above the report - these are the only pages that you need to print</t>
  </si>
  <si>
    <t>Click on "Pages"</t>
  </si>
  <si>
    <t>Type in the beginning and ending page numbers noted above separated by a "-"</t>
  </si>
  <si>
    <t>Click "Print" at the bottom of the Adobe Reader screen</t>
  </si>
  <si>
    <t>Click on "Printer" and choose the correct printer</t>
  </si>
  <si>
    <t>To save the report after printing</t>
  </si>
  <si>
    <t>On the Adobe Reader Print screen</t>
  </si>
  <si>
    <t>Click on "Save As"</t>
  </si>
  <si>
    <t>Choose where to save the file</t>
  </si>
  <si>
    <t>Click on "Save"</t>
  </si>
  <si>
    <t>Complete Section 3 on the "Questionnaire" tab in this file</t>
  </si>
  <si>
    <t>SERVICE</t>
  </si>
  <si>
    <t>FEES</t>
  </si>
  <si>
    <t>PAYMENTS</t>
  </si>
  <si>
    <t>A list of Guarantor decodes can be found on the HIS Library website</t>
  </si>
  <si>
    <t>The website address is https://wss01.dhhs.state.nc.us/sites/dhhs/DPH/HIS%20Library/default.aspx</t>
  </si>
  <si>
    <t>Click on "Training &amp; Support Resources"</t>
  </si>
  <si>
    <t>Click on "How To Documents - Billing"</t>
  </si>
  <si>
    <t>Click on "Commercial Billing Resources"</t>
  </si>
  <si>
    <t>Click on "Commercial and Clearinghouse Resources"</t>
  </si>
  <si>
    <t>Click on "Guarantor List as of"</t>
  </si>
  <si>
    <t>Save this document to your computer by using the "File" and "Save As" option</t>
  </si>
  <si>
    <t>The "Guarantor" number on the BL094 report is the same as the "Avatar ID" on the HIS Guarantor Report</t>
  </si>
  <si>
    <t>INSTRUCTIONS FOR RUNNING REPORT BL094 IN CSDW AND COMPLETING SECTION 3 OF THE QUESTIONNAIRE</t>
  </si>
  <si>
    <t>If there are large amounts in this guarantor category, you will need to do additional research to correct errors</t>
  </si>
  <si>
    <t>There should not be any payments for Sliding Fee Scale</t>
  </si>
  <si>
    <t>Review and total the information on the BL094 report</t>
  </si>
  <si>
    <t>Guarantor 99999 is "Non-Recoverable" and is usually only used if there are errors on the patient's Cross Episode Financial Eligibility screen</t>
  </si>
  <si>
    <t>Guarantors 15 and 431 are NC Health Choice and should be included in the "Insurance" amounts</t>
  </si>
  <si>
    <t>Guarantor 2 is Medicare and should be included in the "Insurance" amounts</t>
  </si>
  <si>
    <t>Guarantor 90003 is Debt Set Off and should be included in the "Patient Pay" amounts</t>
  </si>
  <si>
    <t>Enter the total amounts for each guarantor which you have calculated using the BL094 report</t>
  </si>
  <si>
    <t>Enter the Service Fee totals for each guarantor</t>
  </si>
  <si>
    <t>Enter the Payment totals for each guarantor</t>
  </si>
  <si>
    <t>Percentage</t>
  </si>
  <si>
    <t>Guarantors 1, 12, 13, 14, and 16 are all Medicaid and should be included in the "Medicaid" amounts</t>
  </si>
  <si>
    <t>You will need to calculate the total Service Fees and the total Payments for each guarantor</t>
  </si>
  <si>
    <t>Total SFS Charges</t>
  </si>
  <si>
    <t>PLEASE REVIEW THE INFORMATION ON THE "INSTRUCTIONS" WORKSHEET BEFORE BEGINNING WORK ON THIS QUESTIONNAIRE.</t>
  </si>
  <si>
    <t>GENERAL INSTRUCTIONS FOR COMPLETING QUESTIONNAIRE</t>
  </si>
  <si>
    <t>Guarantor 30 is Patient Pay Confidential and should be included in the "Patient Pay" amounts</t>
  </si>
  <si>
    <t>Double Click on "BL094 Billing Activity Report"</t>
  </si>
  <si>
    <t xml:space="preserve"> </t>
  </si>
  <si>
    <t>BCCCP</t>
  </si>
  <si>
    <t>AH/PC/OS/BC</t>
  </si>
  <si>
    <t>Total Salary/Fringe</t>
  </si>
  <si>
    <t>Total Operating Expenses</t>
  </si>
  <si>
    <t>YTD Billing (BL094)</t>
  </si>
  <si>
    <t>YTD Revenue (BL094)</t>
  </si>
  <si>
    <t>INSTRUCTIONS FOR CHANGING GRAPH FORMATS</t>
  </si>
  <si>
    <t>Left click anywhere on the Graph</t>
  </si>
  <si>
    <t>The Green Chart Toolbar should pop-up near the middle of the toolbar on the top of the screen</t>
  </si>
  <si>
    <t>You can change the Design, Layout, or Format of the Graph</t>
  </si>
  <si>
    <t>To Change the CHART TYPE</t>
  </si>
  <si>
    <t>Click on Change Chart Type</t>
  </si>
  <si>
    <t>Click on the desired new Chart Type</t>
  </si>
  <si>
    <t>Click OK</t>
  </si>
  <si>
    <t>To return to the original Chart Type, click on the "Undo" button at the top left-hand corner of the screen</t>
  </si>
  <si>
    <t>To Change Data Labels</t>
  </si>
  <si>
    <t>Click on Design under Chart Tools</t>
  </si>
  <si>
    <t>Click on Layout under Chart Tools</t>
  </si>
  <si>
    <t>Click on Data Labels</t>
  </si>
  <si>
    <t>Click on the desired position of the Data Labels</t>
  </si>
  <si>
    <t>To return to the original Data Label Format, click on the "Undo" button at the top left-hand corner of the screen</t>
  </si>
  <si>
    <t>Beginning with the Percentage Spent Graph, if the column Headings need to be abbreviated, you can abbreviate them here on the Questionnaire worksheet in columns C - AS.</t>
  </si>
  <si>
    <t>Child Hlth</t>
  </si>
  <si>
    <t>Hlth Check</t>
  </si>
  <si>
    <t>Immunes</t>
  </si>
  <si>
    <t>Fam Plan</t>
  </si>
  <si>
    <t>Adult Hlth</t>
  </si>
  <si>
    <t>Other Serv</t>
  </si>
  <si>
    <t>Total Without County Funds</t>
  </si>
  <si>
    <t>Budgeted</t>
  </si>
  <si>
    <t>% Received</t>
  </si>
  <si>
    <t>Please look down the ENTIRE COLUMN to be sure that there is no data in the ENTIRE COLUMN before hiding the column.</t>
  </si>
  <si>
    <t>Please look down the ENTIRE COLUMN before hiding columns to be sure that there is no data in the ENTIRE COLUMN.</t>
  </si>
  <si>
    <t>FOR OPTIMUM EVALUATION, THIS FINANCIAL DATA DASHBOARD SHOULD BE USED IN CONJUNCTION WITH THE CLINICAL DATA DASHBOARD</t>
  </si>
  <si>
    <t xml:space="preserve">Please review all worksheets/tabs in this file.  Please make any formatting changes needed to ensure that graphs are correct and legible, including changing the agency name and date range. </t>
  </si>
  <si>
    <t xml:space="preserve"> You may need to move data labels or change data point colors.  There are 9 graphs.</t>
  </si>
  <si>
    <t xml:space="preserve">This spreadsheet breaks out funding sources for each program group and calculates the monthly requirement without Cost Settlement included.  </t>
  </si>
  <si>
    <t>It also looks at the current YTD expenditures, the YTD Billing, and the YTD Revenues.</t>
  </si>
  <si>
    <t xml:space="preserve">This graph shows the budgeted revenue sources by program group from the Financial Data Dashboard spreadsheet.  </t>
  </si>
  <si>
    <t xml:space="preserve">This graph displays the budgeted revenues for all programs combined and does not include any budgeted Medicaid Cost Settlement funding.  </t>
  </si>
  <si>
    <t xml:space="preserve">This graph displays the budgeted revenues for all programs combined and includes budgeted Medicaid Cost Settlement funding.  </t>
  </si>
  <si>
    <t xml:space="preserve">This graph uses year to date actual expenditures and compares Salary/Fringe to Operating Expenses.  </t>
  </si>
  <si>
    <t xml:space="preserve">This graph uses year to date actual expenditures and actual revenues and compares the two by program.  If revenues are lower than expenditures, then the program is operating at a loss.  </t>
  </si>
  <si>
    <t xml:space="preserve">This graph combines three different views of billing (1) Percentage by program (2) Agency-wide amount billed vs amount received (3) Agency-wide percentage of billing that has been collected.  </t>
  </si>
  <si>
    <t xml:space="preserve">This graph is a continuation of the billing study and compares total billing to actual receipts by payor source.  </t>
  </si>
  <si>
    <t>This graph displays the percentage of self-pay charges that slid on the sliding fee scale.</t>
  </si>
  <si>
    <t>To print the report if using Mozilla Firefox</t>
  </si>
  <si>
    <t>Click on the drop down box beside the "Print" icon near the top left hand corner of the screen</t>
  </si>
  <si>
    <t>Click on "Print (CTRL+P)"</t>
  </si>
  <si>
    <t>Choose "Current Report" for the Print Range</t>
  </si>
  <si>
    <t>Choose "Letter" for Page Size</t>
  </si>
  <si>
    <t>For "Scaling", change to 1 page wide</t>
  </si>
  <si>
    <t>Choose "Portrait" for Orientation</t>
  </si>
  <si>
    <t>To print the report if using Internet Explorer</t>
  </si>
  <si>
    <t>Click on the "Print" icon near the upper left hand corner of the screen</t>
  </si>
  <si>
    <t>Choose the correct printer</t>
  </si>
  <si>
    <t>The BL094 report uses number codes for every guarantor</t>
  </si>
  <si>
    <t>Guarantor 90000 is "Sliding Fee Scale"</t>
  </si>
  <si>
    <t>In the blank below, please key in the date range of the year-to-date reports.  The range should start with the first day of the current fiscal year.  Example:  July 1, 2015 - June 30, 2016</t>
  </si>
  <si>
    <t>Percentage of budgeted Medicaid, Insurance, and Patient Fees revenue received YTD</t>
  </si>
  <si>
    <t>Spent</t>
  </si>
  <si>
    <t>Right click on the blank slide and then click on "Paste" (choose a Paste option that will result in the report copying correctly) .</t>
  </si>
  <si>
    <t>Resize the spreadsheet to fit the slide, if necessary.</t>
  </si>
  <si>
    <t>When copying the "Total Billing" graph, the two smaller graphs on the right and the "Percentage of Receipts vs Billing" title have to be copied and pasted separately.</t>
  </si>
  <si>
    <t xml:space="preserve">This graph displays the current year-to-date billing by program and by guarantor.  </t>
  </si>
  <si>
    <t>Total Patient Responsibility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</si>
</sst>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11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9" tint="0.79998168889431442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2" fillId="0" borderId="0" xfId="0" applyFont="1"/>
    <xf numFmtId="41" fontId="0" fillId="0" borderId="0" xfId="0" applyNumberFormat="1"/>
    <xf numFmtId="0" fontId="0" fillId="2" borderId="1" xfId="0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3" fillId="0" borderId="0" xfId="0" applyFont="1"/>
    <xf numFmtId="0" fontId="0" fillId="0" borderId="5" xfId="0" applyBorder="1"/>
    <xf numFmtId="0" fontId="5" fillId="0" borderId="0" xfId="0" applyFon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6" fillId="0" borderId="0" xfId="0" applyNumberFormat="1" applyFont="1" applyBorder="1"/>
    <xf numFmtId="0" fontId="5" fillId="0" borderId="0" xfId="0" applyFont="1"/>
    <xf numFmtId="0" fontId="0" fillId="0" borderId="5" xfId="0" applyBorder="1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41" fontId="0" fillId="0" borderId="0" xfId="0" applyNumberFormat="1" applyFill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9" fontId="0" fillId="0" borderId="0" xfId="0" applyNumberFormat="1"/>
    <xf numFmtId="0" fontId="7" fillId="0" borderId="0" xfId="0" applyFont="1"/>
    <xf numFmtId="0" fontId="1" fillId="0" borderId="7" xfId="0" applyFont="1" applyBorder="1" applyAlignment="1">
      <alignment horizontal="center"/>
    </xf>
    <xf numFmtId="9" fontId="0" fillId="0" borderId="0" xfId="1" applyFont="1"/>
    <xf numFmtId="41" fontId="0" fillId="0" borderId="0" xfId="0" applyNumberFormat="1" applyFill="1" applyAlignment="1">
      <alignment horizontal="center"/>
    </xf>
    <xf numFmtId="41" fontId="0" fillId="0" borderId="0" xfId="0" applyNumberFormat="1" applyAlignment="1">
      <alignment horizontal="center"/>
    </xf>
    <xf numFmtId="41" fontId="0" fillId="0" borderId="0" xfId="0" applyNumberFormat="1" applyFill="1" applyBorder="1"/>
    <xf numFmtId="0" fontId="0" fillId="0" borderId="0" xfId="0" applyAlignment="1">
      <alignment horizontal="center"/>
    </xf>
    <xf numFmtId="0" fontId="0" fillId="3" borderId="6" xfId="0" applyFill="1" applyBorder="1"/>
    <xf numFmtId="41" fontId="0" fillId="3" borderId="6" xfId="0" applyNumberFormat="1" applyFill="1" applyBorder="1"/>
    <xf numFmtId="0" fontId="0" fillId="4" borderId="6" xfId="0" applyFill="1" applyBorder="1"/>
    <xf numFmtId="41" fontId="0" fillId="4" borderId="6" xfId="0" applyNumberFormat="1" applyFill="1" applyBorder="1"/>
    <xf numFmtId="9" fontId="0" fillId="4" borderId="6" xfId="0" applyNumberFormat="1" applyFill="1" applyBorder="1" applyAlignment="1">
      <alignment horizontal="right"/>
    </xf>
    <xf numFmtId="0" fontId="0" fillId="5" borderId="6" xfId="0" applyFill="1" applyBorder="1"/>
    <xf numFmtId="41" fontId="0" fillId="5" borderId="6" xfId="0" applyNumberFormat="1" applyFill="1" applyBorder="1"/>
    <xf numFmtId="0" fontId="0" fillId="6" borderId="6" xfId="0" applyFill="1" applyBorder="1"/>
    <xf numFmtId="41" fontId="0" fillId="6" borderId="6" xfId="0" applyNumberFormat="1" applyFill="1" applyBorder="1"/>
    <xf numFmtId="9" fontId="0" fillId="6" borderId="6" xfId="0" applyNumberFormat="1" applyFill="1" applyBorder="1" applyAlignment="1">
      <alignment horizontal="right"/>
    </xf>
    <xf numFmtId="0" fontId="0" fillId="0" borderId="6" xfId="0" applyFill="1" applyBorder="1"/>
    <xf numFmtId="0" fontId="4" fillId="0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1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9" fillId="0" borderId="0" xfId="0" applyFont="1"/>
    <xf numFmtId="0" fontId="10" fillId="0" borderId="0" xfId="0" applyFont="1"/>
    <xf numFmtId="49" fontId="0" fillId="0" borderId="0" xfId="0" applyNumberFormat="1" applyBorder="1"/>
    <xf numFmtId="0" fontId="0" fillId="6" borderId="6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99"/>
      <color rgb="FF69F856"/>
      <color rgb="FF707DFC"/>
      <color rgb="FFEAEF2D"/>
      <color rgb="FFE6369F"/>
      <color rgb="FFFF66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Sample</a:t>
            </a:r>
            <a:r>
              <a:rPr lang="en-US" sz="1600" baseline="0"/>
              <a:t> County Health Department</a:t>
            </a:r>
          </a:p>
          <a:p>
            <a:pPr>
              <a:defRPr/>
            </a:pPr>
            <a:r>
              <a:rPr lang="en-US" sz="1600"/>
              <a:t>Budgeted Revenue by Source and Program</a:t>
            </a:r>
          </a:p>
          <a:p>
            <a:pPr>
              <a:defRPr/>
            </a:pPr>
            <a:r>
              <a:rPr lang="en-US" sz="1600"/>
              <a:t>Current</a:t>
            </a:r>
            <a:r>
              <a:rPr lang="en-US" sz="1600" baseline="0"/>
              <a:t> Fiscal Year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'Financial Data Dashboard'!$A$9</c:f>
              <c:strCache>
                <c:ptCount val="1"/>
                <c:pt idx="0">
                  <c:v>State Budget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'Financial Data Dashboard'!$B$7:$J$8</c:f>
              <c:strCache>
                <c:ptCount val="9"/>
                <c:pt idx="0">
                  <c:v>AH/PC/OS/BC</c:v>
                </c:pt>
                <c:pt idx="1">
                  <c:v>CH/HC</c:v>
                </c:pt>
                <c:pt idx="2">
                  <c:v>FP</c:v>
                </c:pt>
                <c:pt idx="3">
                  <c:v>MH/PMH</c:v>
                </c:pt>
                <c:pt idx="4">
                  <c:v>IMM</c:v>
                </c:pt>
                <c:pt idx="5">
                  <c:v>STD/EPI</c:v>
                </c:pt>
                <c:pt idx="6">
                  <c:v>TB</c:v>
                </c:pt>
                <c:pt idx="7">
                  <c:v>Dental</c:v>
                </c:pt>
                <c:pt idx="8">
                  <c:v>BH</c:v>
                </c:pt>
              </c:strCache>
            </c:strRef>
          </c:cat>
          <c:val>
            <c:numRef>
              <c:f>'Financial Data Dashboard'!$B$9:$J$9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'Financial Data Dashboard'!$A$10</c:f>
              <c:strCache>
                <c:ptCount val="1"/>
                <c:pt idx="0">
                  <c:v>Local Budget (101)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'Financial Data Dashboard'!$B$7:$J$8</c:f>
              <c:strCache>
                <c:ptCount val="9"/>
                <c:pt idx="0">
                  <c:v>AH/PC/OS/BC</c:v>
                </c:pt>
                <c:pt idx="1">
                  <c:v>CH/HC</c:v>
                </c:pt>
                <c:pt idx="2">
                  <c:v>FP</c:v>
                </c:pt>
                <c:pt idx="3">
                  <c:v>MH/PMH</c:v>
                </c:pt>
                <c:pt idx="4">
                  <c:v>IMM</c:v>
                </c:pt>
                <c:pt idx="5">
                  <c:v>STD/EPI</c:v>
                </c:pt>
                <c:pt idx="6">
                  <c:v>TB</c:v>
                </c:pt>
                <c:pt idx="7">
                  <c:v>Dental</c:v>
                </c:pt>
                <c:pt idx="8">
                  <c:v>BH</c:v>
                </c:pt>
              </c:strCache>
            </c:strRef>
          </c:cat>
          <c:val>
            <c:numRef>
              <c:f>'Financial Data Dashboard'!$B$10:$J$10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'Financial Data Dashboard'!$A$11</c:f>
              <c:strCache>
                <c:ptCount val="1"/>
                <c:pt idx="0">
                  <c:v>Medicaid Budget (102)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'Financial Data Dashboard'!$B$7:$J$8</c:f>
              <c:strCache>
                <c:ptCount val="9"/>
                <c:pt idx="0">
                  <c:v>AH/PC/OS/BC</c:v>
                </c:pt>
                <c:pt idx="1">
                  <c:v>CH/HC</c:v>
                </c:pt>
                <c:pt idx="2">
                  <c:v>FP</c:v>
                </c:pt>
                <c:pt idx="3">
                  <c:v>MH/PMH</c:v>
                </c:pt>
                <c:pt idx="4">
                  <c:v>IMM</c:v>
                </c:pt>
                <c:pt idx="5">
                  <c:v>STD/EPI</c:v>
                </c:pt>
                <c:pt idx="6">
                  <c:v>TB</c:v>
                </c:pt>
                <c:pt idx="7">
                  <c:v>Dental</c:v>
                </c:pt>
                <c:pt idx="8">
                  <c:v>BH</c:v>
                </c:pt>
              </c:strCache>
            </c:strRef>
          </c:cat>
          <c:val>
            <c:numRef>
              <c:f>'Financial Data Dashboard'!$B$11:$J$11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strRef>
              <c:f>'Financial Data Dashboard'!$A$12</c:f>
              <c:strCache>
                <c:ptCount val="1"/>
                <c:pt idx="0">
                  <c:v>Other Budget (103)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strRef>
              <c:f>'Financial Data Dashboard'!$B$7:$J$8</c:f>
              <c:strCache>
                <c:ptCount val="9"/>
                <c:pt idx="0">
                  <c:v>AH/PC/OS/BC</c:v>
                </c:pt>
                <c:pt idx="1">
                  <c:v>CH/HC</c:v>
                </c:pt>
                <c:pt idx="2">
                  <c:v>FP</c:v>
                </c:pt>
                <c:pt idx="3">
                  <c:v>MH/PMH</c:v>
                </c:pt>
                <c:pt idx="4">
                  <c:v>IMM</c:v>
                </c:pt>
                <c:pt idx="5">
                  <c:v>STD/EPI</c:v>
                </c:pt>
                <c:pt idx="6">
                  <c:v>TB</c:v>
                </c:pt>
                <c:pt idx="7">
                  <c:v>Dental</c:v>
                </c:pt>
                <c:pt idx="8">
                  <c:v>BH</c:v>
                </c:pt>
              </c:strCache>
            </c:strRef>
          </c:cat>
          <c:val>
            <c:numRef>
              <c:f>'Financial Data Dashboard'!$B$12:$J$12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'Financial Data Dashboard'!$A$13</c:f>
              <c:strCache>
                <c:ptCount val="1"/>
                <c:pt idx="0">
                  <c:v>Cost Settlement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'Financial Data Dashboard'!$B$7:$J$8</c:f>
              <c:strCache>
                <c:ptCount val="9"/>
                <c:pt idx="0">
                  <c:v>AH/PC/OS/BC</c:v>
                </c:pt>
                <c:pt idx="1">
                  <c:v>CH/HC</c:v>
                </c:pt>
                <c:pt idx="2">
                  <c:v>FP</c:v>
                </c:pt>
                <c:pt idx="3">
                  <c:v>MH/PMH</c:v>
                </c:pt>
                <c:pt idx="4">
                  <c:v>IMM</c:v>
                </c:pt>
                <c:pt idx="5">
                  <c:v>STD/EPI</c:v>
                </c:pt>
                <c:pt idx="6">
                  <c:v>TB</c:v>
                </c:pt>
                <c:pt idx="7">
                  <c:v>Dental</c:v>
                </c:pt>
                <c:pt idx="8">
                  <c:v>BH</c:v>
                </c:pt>
              </c:strCache>
            </c:strRef>
          </c:cat>
          <c:val>
            <c:numRef>
              <c:f>'Financial Data Dashboard'!$B$13:$J$13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723584"/>
        <c:axId val="44729472"/>
      </c:barChart>
      <c:catAx>
        <c:axId val="44723584"/>
        <c:scaling>
          <c:orientation val="minMax"/>
        </c:scaling>
        <c:delete val="0"/>
        <c:axPos val="b"/>
        <c:majorTickMark val="out"/>
        <c:minorTickMark val="none"/>
        <c:tickLblPos val="nextTo"/>
        <c:crossAx val="44729472"/>
        <c:crosses val="autoZero"/>
        <c:auto val="1"/>
        <c:lblAlgn val="ctr"/>
        <c:lblOffset val="100"/>
        <c:noMultiLvlLbl val="0"/>
      </c:catAx>
      <c:valAx>
        <c:axId val="44729472"/>
        <c:scaling>
          <c:orientation val="minMax"/>
        </c:scaling>
        <c:delete val="0"/>
        <c:axPos val="l"/>
        <c:majorGridlines/>
        <c:numFmt formatCode="_(&quot;$&quot;* #,##0_);_(&quot;$&quot;* \(#,##0\);_(&quot;$&quot;* &quot;-&quot;_);_(@_)" sourceLinked="0"/>
        <c:majorTickMark val="out"/>
        <c:minorTickMark val="none"/>
        <c:tickLblPos val="nextTo"/>
        <c:crossAx val="447235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landscape" horizontalDpi="-2" verticalDpi="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Budgeted Revenue Sources</a:t>
            </a:r>
          </a:p>
          <a:p>
            <a:pPr>
              <a:defRPr/>
            </a:pPr>
            <a:r>
              <a:rPr lang="en-US"/>
              <a:t>WITH Cost Settlement</a:t>
            </a:r>
          </a:p>
          <a:p>
            <a:pPr>
              <a:defRPr/>
            </a:pPr>
            <a:r>
              <a:rPr lang="en-US"/>
              <a:t>Current</a:t>
            </a:r>
            <a:r>
              <a:rPr lang="en-US" baseline="0"/>
              <a:t> Fiscal Year</a:t>
            </a:r>
            <a:endParaRPr lang="en-US"/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8563828850252778E-2"/>
          <c:y val="0.22658660868228292"/>
          <c:w val="0.72739724648512893"/>
          <c:h val="0.77341339131771714"/>
        </c:manualLayout>
      </c:layout>
      <c:pie3DChart>
        <c:varyColors val="1"/>
        <c:ser>
          <c:idx val="0"/>
          <c:order val="0"/>
          <c:spPr>
            <a:solidFill>
              <a:schemeClr val="accent6"/>
            </a:solidFill>
          </c:spPr>
          <c:dPt>
            <c:idx val="0"/>
            <c:bubble3D val="0"/>
            <c:explosion val="16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</c:spPr>
          </c:dPt>
          <c:dPt>
            <c:idx val="2"/>
            <c:bubble3D val="0"/>
            <c:spPr>
              <a:solidFill>
                <a:schemeClr val="accent4"/>
              </a:solidFill>
            </c:spPr>
          </c:dPt>
          <c:dPt>
            <c:idx val="3"/>
            <c:bubble3D val="0"/>
            <c:explosion val="1"/>
            <c:spPr>
              <a:solidFill>
                <a:srgbClr val="00B0F0"/>
              </a:solidFill>
            </c:spPr>
          </c:dPt>
          <c:dPt>
            <c:idx val="4"/>
            <c:bubble3D val="0"/>
            <c:explosion val="18"/>
            <c:spPr>
              <a:solidFill>
                <a:schemeClr val="accent6"/>
              </a:solidFill>
              <a:scene3d>
                <a:camera prst="orthographicFront"/>
                <a:lightRig rig="threePt" dir="t"/>
              </a:scene3d>
              <a:sp3d>
                <a:bevelT w="0"/>
                <a:bevelB h="0"/>
              </a:sp3d>
            </c:spPr>
          </c:dPt>
          <c:dLbls>
            <c:txPr>
              <a:bodyPr/>
              <a:lstStyle/>
              <a:p>
                <a:pPr>
                  <a:defRPr sz="1200" b="1" baseline="0"/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Questionnaire!$X$9:$X$12</c:f>
              <c:strCache>
                <c:ptCount val="4"/>
                <c:pt idx="0">
                  <c:v>Medicaid Revenue</c:v>
                </c:pt>
                <c:pt idx="1">
                  <c:v>State Revenue</c:v>
                </c:pt>
                <c:pt idx="2">
                  <c:v>Other Revenues</c:v>
                </c:pt>
                <c:pt idx="3">
                  <c:v>County Funds</c:v>
                </c:pt>
              </c:strCache>
            </c:strRef>
          </c:cat>
          <c:val>
            <c:numRef>
              <c:f>Questionnaire!$Y$9:$Y$12</c:f>
              <c:numCache>
                <c:formatCode>_(* #,##0_);_(* \(#,##0\);_(* "-"_);_(@_)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/>
            </a:pPr>
            <a:endParaRPr lang="en-US"/>
          </a:p>
        </c:txPr>
      </c:legendEntry>
      <c:layout>
        <c:manualLayout>
          <c:xMode val="edge"/>
          <c:yMode val="edge"/>
          <c:x val="0.83186148480892042"/>
          <c:y val="0.41490106562448359"/>
          <c:w val="0.15352931139268658"/>
          <c:h val="0.51495909277811724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Budgeted Revenue Sources</a:t>
            </a:r>
          </a:p>
          <a:p>
            <a:pPr>
              <a:defRPr/>
            </a:pPr>
            <a:r>
              <a:rPr lang="en-US"/>
              <a:t>WITHOUT Cost Settlement</a:t>
            </a:r>
          </a:p>
          <a:p>
            <a:pPr>
              <a:defRPr/>
            </a:pPr>
            <a:r>
              <a:rPr lang="en-US"/>
              <a:t>Current Fiscal Year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8563828850252778E-2"/>
          <c:y val="0.22658660868228292"/>
          <c:w val="0.72739724648512893"/>
          <c:h val="0.77341339131771714"/>
        </c:manualLayout>
      </c:layout>
      <c:pie3DChart>
        <c:varyColors val="1"/>
        <c:ser>
          <c:idx val="0"/>
          <c:order val="0"/>
          <c:spPr>
            <a:solidFill>
              <a:schemeClr val="accent6"/>
            </a:solidFill>
          </c:spPr>
          <c:dPt>
            <c:idx val="0"/>
            <c:bubble3D val="0"/>
            <c:explosion val="16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rgbClr val="92D050"/>
              </a:solidFill>
            </c:spPr>
          </c:dPt>
          <c:dPt>
            <c:idx val="2"/>
            <c:bubble3D val="0"/>
            <c:spPr>
              <a:solidFill>
                <a:schemeClr val="accent4"/>
              </a:solidFill>
            </c:spPr>
          </c:dPt>
          <c:dPt>
            <c:idx val="3"/>
            <c:bubble3D val="0"/>
            <c:explosion val="1"/>
            <c:spPr>
              <a:solidFill>
                <a:srgbClr val="00B0F0"/>
              </a:solidFill>
            </c:spPr>
          </c:dPt>
          <c:dPt>
            <c:idx val="4"/>
            <c:bubble3D val="0"/>
            <c:explosion val="18"/>
            <c:spPr>
              <a:solidFill>
                <a:schemeClr val="accent6"/>
              </a:solidFill>
              <a:scene3d>
                <a:camera prst="orthographicFront"/>
                <a:lightRig rig="threePt" dir="t"/>
              </a:scene3d>
              <a:sp3d>
                <a:bevelT w="0"/>
                <a:bevelB h="0"/>
              </a:sp3d>
            </c:spPr>
          </c:dPt>
          <c:dLbls>
            <c:txPr>
              <a:bodyPr/>
              <a:lstStyle/>
              <a:p>
                <a:pPr>
                  <a:defRPr sz="1200" b="1" baseline="0"/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Questionnaire!$Z$9:$Z$12</c:f>
              <c:strCache>
                <c:ptCount val="4"/>
                <c:pt idx="0">
                  <c:v>Medicaid Revenue</c:v>
                </c:pt>
                <c:pt idx="1">
                  <c:v>State Revenue</c:v>
                </c:pt>
                <c:pt idx="2">
                  <c:v>Other Revenues</c:v>
                </c:pt>
                <c:pt idx="3">
                  <c:v>County Funds</c:v>
                </c:pt>
              </c:strCache>
            </c:strRef>
          </c:cat>
          <c:val>
            <c:numRef>
              <c:f>Questionnaire!$AA$9:$AA$12</c:f>
              <c:numCache>
                <c:formatCode>_(* #,##0_);_(* \(#,##0\);_(* "-"_);_(@_)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/>
            </a:pPr>
            <a:endParaRPr lang="en-US"/>
          </a:p>
        </c:txPr>
      </c:legendEntry>
      <c:layout>
        <c:manualLayout>
          <c:xMode val="edge"/>
          <c:yMode val="edge"/>
          <c:x val="0.83186148480892042"/>
          <c:y val="0.41490106562448359"/>
          <c:w val="0.15352931139268658"/>
          <c:h val="0.51495909277811724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Salary/Fringe vs Operating Expenses</a:t>
            </a:r>
          </a:p>
          <a:p>
            <a:pPr>
              <a:defRPr/>
            </a:pPr>
            <a:r>
              <a:rPr lang="en-US"/>
              <a:t>Year-to-Date Expenditures</a:t>
            </a:r>
          </a:p>
          <a:p>
            <a:pPr>
              <a:defRPr/>
            </a:pPr>
            <a:r>
              <a:rPr lang="en-US"/>
              <a:t>June 30, 2015</a:t>
            </a:r>
          </a:p>
        </c:rich>
      </c:tx>
      <c:overlay val="1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468817603587332"/>
          <c:y val="0.14738393515106854"/>
          <c:w val="0.61647016791711329"/>
          <c:h val="0.84770326701056253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explosion val="20"/>
          </c:dPt>
          <c:dPt>
            <c:idx val="1"/>
            <c:bubble3D val="0"/>
            <c:explosion val="0"/>
          </c:dPt>
          <c:dLbls>
            <c:txPr>
              <a:bodyPr/>
              <a:lstStyle/>
              <a:p>
                <a:pPr>
                  <a:defRPr sz="1300" baseline="0"/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Questionnaire!$X$24:$X$25</c:f>
              <c:strCache>
                <c:ptCount val="2"/>
                <c:pt idx="0">
                  <c:v>Total Salary/Fringe</c:v>
                </c:pt>
                <c:pt idx="1">
                  <c:v>Total Operating Expenses</c:v>
                </c:pt>
              </c:strCache>
            </c:strRef>
          </c:cat>
          <c:val>
            <c:numRef>
              <c:f>Questionnaire!$Y$24:$Y$25</c:f>
              <c:numCache>
                <c:formatCode>_(* #,##0_);_(* \(#,##0\);_(* "-"_);_(@_)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Percentage of Budget Spent and</a:t>
            </a:r>
          </a:p>
          <a:p>
            <a:pPr>
              <a:defRPr/>
            </a:pPr>
            <a:r>
              <a:rPr lang="en-US"/>
              <a:t>Percentage</a:t>
            </a:r>
            <a:r>
              <a:rPr lang="en-US" baseline="0"/>
              <a:t> of Revenue Received</a:t>
            </a:r>
            <a:endParaRPr lang="en-US"/>
          </a:p>
          <a:p>
            <a:pPr>
              <a:defRPr/>
            </a:pPr>
            <a:r>
              <a:rPr lang="en-US"/>
              <a:t>Year to Date June 30, 2015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Questionnaire!$B$29</c:f>
              <c:strCache>
                <c:ptCount val="1"/>
                <c:pt idx="0">
                  <c:v>Spent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strRef>
              <c:f>Questionnaire!$C$28:$S$28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Questionnaire!$C$29:$S$29</c:f>
              <c:numCache>
                <c:formatCode>0%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Questionnaire!$B$30</c:f>
              <c:strCache>
                <c:ptCount val="1"/>
                <c:pt idx="0">
                  <c:v>Received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Questionnaire!$C$28:$S$28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Questionnaire!$C$30:$S$30</c:f>
              <c:numCache>
                <c:formatCode>0%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48884736"/>
        <c:axId val="48894720"/>
      </c:barChart>
      <c:catAx>
        <c:axId val="48884736"/>
        <c:scaling>
          <c:orientation val="minMax"/>
        </c:scaling>
        <c:delete val="0"/>
        <c:axPos val="b"/>
        <c:majorTickMark val="none"/>
        <c:minorTickMark val="none"/>
        <c:tickLblPos val="nextTo"/>
        <c:crossAx val="48894720"/>
        <c:crosses val="autoZero"/>
        <c:auto val="1"/>
        <c:lblAlgn val="ctr"/>
        <c:lblOffset val="100"/>
        <c:noMultiLvlLbl val="0"/>
      </c:catAx>
      <c:valAx>
        <c:axId val="48894720"/>
        <c:scaling>
          <c:orientation val="minMax"/>
          <c:max val="1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8884736"/>
        <c:crosses val="autoZero"/>
        <c:crossBetween val="between"/>
      </c:valAx>
    </c:plotArea>
    <c:legend>
      <c:legendPos val="l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Billing by Program and Guarantor</a:t>
            </a:r>
          </a:p>
          <a:p>
            <a:pPr>
              <a:defRPr/>
            </a:pPr>
            <a:r>
              <a:rPr lang="en-US"/>
              <a:t>Current Fiscal Year-to-Date</a:t>
            </a:r>
          </a:p>
          <a:p>
            <a:pPr>
              <a:defRPr/>
            </a:pPr>
            <a:r>
              <a:rPr lang="en-US"/>
              <a:t>June 30, 2015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137740594925635"/>
          <c:y val="0.20352458341939503"/>
          <c:w val="0.85870935016101713"/>
          <c:h val="0.55956292411625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Questionnaire!$B$35</c:f>
              <c:strCache>
                <c:ptCount val="1"/>
                <c:pt idx="0">
                  <c:v>Medicaid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Questionnaire!$C$34:$S$34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Questionnaire!$C$35:$S$35</c:f>
              <c:numCache>
                <c:formatCode>_(* #,##0_);_(* \(#,##0\);_(* "-"_);_(@_)</c:formatCode>
                <c:ptCount val="17"/>
              </c:numCache>
            </c:numRef>
          </c:val>
        </c:ser>
        <c:ser>
          <c:idx val="1"/>
          <c:order val="1"/>
          <c:tx>
            <c:strRef>
              <c:f>Questionnaire!$B$36</c:f>
              <c:strCache>
                <c:ptCount val="1"/>
                <c:pt idx="0">
                  <c:v>Insurance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Questionnaire!$C$34:$S$34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Questionnaire!$C$36:$S$36</c:f>
              <c:numCache>
                <c:formatCode>_(* #,##0_);_(* \(#,##0\);_(* "-"_);_(@_)</c:formatCode>
                <c:ptCount val="17"/>
              </c:numCache>
            </c:numRef>
          </c:val>
        </c:ser>
        <c:ser>
          <c:idx val="2"/>
          <c:order val="2"/>
          <c:tx>
            <c:strRef>
              <c:f>Questionnaire!$B$37</c:f>
              <c:strCache>
                <c:ptCount val="1"/>
                <c:pt idx="0">
                  <c:v>Patient Pay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Questionnaire!$C$34:$S$34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Questionnaire!$C$37:$S$37</c:f>
              <c:numCache>
                <c:formatCode>_(* #,##0_);_(* \(#,##0\);_(* "-"_);_(@_)</c:formatCode>
                <c:ptCount val="17"/>
              </c:numCache>
            </c:numRef>
          </c:val>
        </c:ser>
        <c:ser>
          <c:idx val="3"/>
          <c:order val="3"/>
          <c:tx>
            <c:strRef>
              <c:f>Questionnaire!$B$39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Questionnaire!$C$34:$S$34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Questionnaire!$C$39:$S$39</c:f>
              <c:numCache>
                <c:formatCode>_(* #,##0_);_(* \(#,##0\);_(* "-"_);_(@_)</c:formatCode>
                <c:ptCount val="1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954176"/>
        <c:axId val="49972352"/>
      </c:barChart>
      <c:catAx>
        <c:axId val="499541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crossAx val="49972352"/>
        <c:crosses val="autoZero"/>
        <c:auto val="1"/>
        <c:lblAlgn val="ctr"/>
        <c:lblOffset val="100"/>
        <c:noMultiLvlLbl val="0"/>
      </c:catAx>
      <c:valAx>
        <c:axId val="49972352"/>
        <c:scaling>
          <c:orientation val="minMax"/>
        </c:scaling>
        <c:delete val="0"/>
        <c:axPos val="l"/>
        <c:majorGridlines/>
        <c:numFmt formatCode="_(&quot;$&quot;* #,##0_);_(&quot;$&quot;* \(#,##0\);_(&quot;$&quot;* &quot;-&quot;_);_(@_)" sourceLinked="0"/>
        <c:majorTickMark val="out"/>
        <c:minorTickMark val="none"/>
        <c:tickLblPos val="nextTo"/>
        <c:crossAx val="4995417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/>
            </a:pPr>
            <a:endParaRPr lang="en-US"/>
          </a:p>
        </c:txPr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Total Billing by Program</a:t>
            </a:r>
          </a:p>
          <a:p>
            <a:pPr>
              <a:defRPr/>
            </a:pPr>
            <a:r>
              <a:rPr lang="en-US"/>
              <a:t>Current Fiscal Year-to-Date June 30, 2015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2438509106816196E-2"/>
          <c:y val="0.23656270736562707"/>
          <c:w val="0.45636047979797972"/>
          <c:h val="0.6395708913957088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</c:dPt>
          <c:dPt>
            <c:idx val="2"/>
            <c:bubble3D val="0"/>
          </c:dPt>
          <c:dPt>
            <c:idx val="3"/>
            <c:bubble3D val="0"/>
          </c:dPt>
          <c:dLbls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Questionnaire!$AC$34:$AS$34</c:f>
              <c:strCache>
                <c:ptCount val="17"/>
                <c:pt idx="0">
                  <c:v>Child Hlth</c:v>
                </c:pt>
                <c:pt idx="1">
                  <c:v>Hlth Check</c:v>
                </c:pt>
                <c:pt idx="2">
                  <c:v>Immunes</c:v>
                </c:pt>
                <c:pt idx="3">
                  <c:v>Fam Plan</c:v>
                </c:pt>
                <c:pt idx="4">
                  <c:v>Maternity</c:v>
                </c:pt>
                <c:pt idx="5">
                  <c:v>Preg Med Home</c:v>
                </c:pt>
                <c:pt idx="6">
                  <c:v>Epidemiology</c:v>
                </c:pt>
                <c:pt idx="7">
                  <c:v>STD</c:v>
                </c:pt>
                <c:pt idx="8">
                  <c:v>TB</c:v>
                </c:pt>
                <c:pt idx="9">
                  <c:v>Adult Hlth</c:v>
                </c:pt>
                <c:pt idx="10">
                  <c:v>Primary Care</c:v>
                </c:pt>
                <c:pt idx="11">
                  <c:v>Other Serv</c:v>
                </c:pt>
                <c:pt idx="12">
                  <c:v>BCCCP</c:v>
                </c:pt>
                <c:pt idx="13">
                  <c:v>Dental</c:v>
                </c:pt>
                <c:pt idx="14">
                  <c:v>Behav Hlth-Child</c:v>
                </c:pt>
                <c:pt idx="15">
                  <c:v>Behav Hlth-Adult</c:v>
                </c:pt>
                <c:pt idx="16">
                  <c:v>Behav Hlth - Mat</c:v>
                </c:pt>
              </c:strCache>
            </c:strRef>
          </c:cat>
          <c:val>
            <c:numRef>
              <c:f>Questionnaire!$AC$35:$AS$35</c:f>
              <c:numCache>
                <c:formatCode>_(* #,##0_);_(* \(#,##0\);_(* "-"_);_(@_)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dTable>
        <c:showHorzBorder val="1"/>
        <c:showVertBorder val="1"/>
        <c:showOutline val="1"/>
        <c:showKeys val="1"/>
      </c:dTable>
      <c:spPr>
        <a:ln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4.2838667959909475E-2"/>
          <c:w val="1"/>
          <c:h val="0.9337213061752344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9F856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Lbls>
            <c:numFmt formatCode="_(&quot;$&quot;* #,##0_);_(&quot;$&quot;* \(#,##0\);_(&quot;$&quot;* &quot;-&quot;_);_(@_)" sourceLinked="0"/>
            <c:txPr>
              <a:bodyPr/>
              <a:lstStyle/>
              <a:p>
                <a:pPr>
                  <a:defRPr sz="1000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</c:dLbls>
          <c:cat>
            <c:strRef>
              <c:f>Questionnaire!$Z$39:$Z$40</c:f>
              <c:strCache>
                <c:ptCount val="2"/>
                <c:pt idx="0">
                  <c:v>Total Receipts</c:v>
                </c:pt>
                <c:pt idx="1">
                  <c:v>Total Billed</c:v>
                </c:pt>
              </c:strCache>
            </c:strRef>
          </c:cat>
          <c:val>
            <c:numRef>
              <c:f>Questionnaire!$AA$39:$AA$40</c:f>
              <c:numCache>
                <c:formatCode>_(* #,##0_);_(* \(#,##0\);_(* "-"_);_(@_)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0379776"/>
        <c:axId val="50381568"/>
      </c:barChart>
      <c:catAx>
        <c:axId val="50379776"/>
        <c:scaling>
          <c:orientation val="minMax"/>
        </c:scaling>
        <c:delete val="0"/>
        <c:axPos val="l"/>
        <c:majorTickMark val="out"/>
        <c:minorTickMark val="none"/>
        <c:tickLblPos val="nextTo"/>
        <c:crossAx val="50381568"/>
        <c:crosses val="autoZero"/>
        <c:auto val="1"/>
        <c:lblAlgn val="ctr"/>
        <c:lblOffset val="100"/>
        <c:noMultiLvlLbl val="0"/>
      </c:catAx>
      <c:valAx>
        <c:axId val="50381568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_(* #,##0_);_(* \(#,##0\);_(* &quot;-&quot;_);_(@_)" sourceLinked="1"/>
        <c:majorTickMark val="out"/>
        <c:minorTickMark val="none"/>
        <c:tickLblPos val="none"/>
        <c:crossAx val="50379776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chemeClr val="tx1"/>
              </a:solidFill>
            </a:ln>
          </c:spPr>
          <c:invertIfNegative val="0"/>
          <c:dLbls>
            <c:numFmt formatCode="0%" sourceLinked="0"/>
            <c:txPr>
              <a:bodyPr/>
              <a:lstStyle/>
              <a:p>
                <a:pPr>
                  <a:defRPr sz="1400"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Questionnaire!$AA$41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50396160"/>
        <c:axId val="51529600"/>
      </c:barChart>
      <c:catAx>
        <c:axId val="5039616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51529600"/>
        <c:crosses val="autoZero"/>
        <c:auto val="1"/>
        <c:lblAlgn val="ctr"/>
        <c:lblOffset val="100"/>
        <c:tickLblSkip val="1"/>
        <c:noMultiLvlLbl val="0"/>
      </c:catAx>
      <c:valAx>
        <c:axId val="51529600"/>
        <c:scaling>
          <c:orientation val="minMax"/>
          <c:max val="1"/>
          <c:min val="0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50396160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Total Billing vs</a:t>
            </a:r>
            <a:r>
              <a:rPr lang="en-US" baseline="0"/>
              <a:t> Total Receipts</a:t>
            </a:r>
            <a:endParaRPr lang="en-US"/>
          </a:p>
          <a:p>
            <a:pPr>
              <a:defRPr/>
            </a:pPr>
            <a:r>
              <a:rPr lang="en-US"/>
              <a:t>Current Fiscal Year-to-Date June 30, 2015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6683070866141725E-3"/>
          <c:y val="0.17462950674629507"/>
          <c:w val="0.76539807524059489"/>
          <c:h val="0.7015040920150408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Questionnaire!$Y$34</c:f>
              <c:strCache>
                <c:ptCount val="1"/>
                <c:pt idx="0">
                  <c:v>Billed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strRef>
              <c:f>Questionnaire!$X$35:$X$38</c:f>
              <c:strCache>
                <c:ptCount val="4"/>
                <c:pt idx="0">
                  <c:v>Medicaid</c:v>
                </c:pt>
                <c:pt idx="1">
                  <c:v>Insurance</c:v>
                </c:pt>
                <c:pt idx="2">
                  <c:v>Patient Pay</c:v>
                </c:pt>
                <c:pt idx="3">
                  <c:v>Other</c:v>
                </c:pt>
              </c:strCache>
            </c:strRef>
          </c:cat>
          <c:val>
            <c:numRef>
              <c:f>Questionnaire!$Y$35:$Y$38</c:f>
              <c:numCache>
                <c:formatCode>_(* #,##0_);_(* \(#,##0\);_(* "-"_);_(@_)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Questionnaire!$Z$34</c:f>
              <c:strCache>
                <c:ptCount val="1"/>
                <c:pt idx="0">
                  <c:v>Received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strRef>
              <c:f>Questionnaire!$X$35:$X$38</c:f>
              <c:strCache>
                <c:ptCount val="4"/>
                <c:pt idx="0">
                  <c:v>Medicaid</c:v>
                </c:pt>
                <c:pt idx="1">
                  <c:v>Insurance</c:v>
                </c:pt>
                <c:pt idx="2">
                  <c:v>Patient Pay</c:v>
                </c:pt>
                <c:pt idx="3">
                  <c:v>Other</c:v>
                </c:pt>
              </c:strCache>
            </c:strRef>
          </c:cat>
          <c:val>
            <c:numRef>
              <c:f>Questionnaire!$Z$35:$Z$38</c:f>
              <c:numCache>
                <c:formatCode>_(* #,##0_);_(* \(#,##0\);_(* "-"_);_(@_)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8970368"/>
        <c:axId val="48972160"/>
      </c:barChart>
      <c:catAx>
        <c:axId val="48970368"/>
        <c:scaling>
          <c:orientation val="minMax"/>
        </c:scaling>
        <c:delete val="0"/>
        <c:axPos val="b"/>
        <c:majorTickMark val="out"/>
        <c:minorTickMark val="none"/>
        <c:tickLblPos val="nextTo"/>
        <c:crossAx val="48972160"/>
        <c:crosses val="autoZero"/>
        <c:auto val="1"/>
        <c:lblAlgn val="ctr"/>
        <c:lblOffset val="100"/>
        <c:noMultiLvlLbl val="0"/>
      </c:catAx>
      <c:valAx>
        <c:axId val="48972160"/>
        <c:scaling>
          <c:orientation val="minMax"/>
        </c:scaling>
        <c:delete val="0"/>
        <c:axPos val="l"/>
        <c:majorGridlines/>
        <c:numFmt formatCode="_(&quot;$&quot;* #,##0_);_(&quot;$&quot;* \(#,##0\);_(&quot;$&quot;* &quot;-&quot;_);_(@_)" sourceLinked="0"/>
        <c:majorTickMark val="out"/>
        <c:minorTickMark val="none"/>
        <c:tickLblPos val="nextTo"/>
        <c:crossAx val="4897036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/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Sample County Health Department</a:t>
            </a:r>
          </a:p>
          <a:p>
            <a:pPr>
              <a:defRPr/>
            </a:pPr>
            <a:r>
              <a:rPr lang="en-US"/>
              <a:t>Percentage of Self</a:t>
            </a:r>
            <a:r>
              <a:rPr lang="en-US" baseline="0"/>
              <a:t> Pay Charges That</a:t>
            </a:r>
          </a:p>
          <a:p>
            <a:pPr>
              <a:defRPr/>
            </a:pPr>
            <a:r>
              <a:rPr lang="en-US"/>
              <a:t>Slid on the Sliding Fee Scale</a:t>
            </a:r>
          </a:p>
          <a:p>
            <a:pPr>
              <a:defRPr/>
            </a:pPr>
            <a:r>
              <a:rPr lang="en-US"/>
              <a:t>Current Fiscal Year to Date June 30, 2015</a:t>
            </a:r>
          </a:p>
        </c:rich>
      </c:tx>
      <c:layout>
        <c:manualLayout>
          <c:xMode val="edge"/>
          <c:yMode val="edge"/>
          <c:x val="0.18247222222222223"/>
          <c:y val="2.7777777777777776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>
              <a:solidFill>
                <a:schemeClr val="tx1"/>
              </a:solidFill>
            </a:ln>
          </c:spPr>
          <c:dPt>
            <c:idx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bubble3D val="0"/>
            <c:spPr>
              <a:solidFill>
                <a:srgbClr val="FF0000">
                  <a:alpha val="57000"/>
                </a:srgbClr>
              </a:solidFill>
              <a:ln>
                <a:solidFill>
                  <a:schemeClr val="tx1"/>
                </a:solidFill>
              </a:ln>
            </c:spPr>
          </c:dPt>
          <c:dLbls>
            <c:txPr>
              <a:bodyPr/>
              <a:lstStyle/>
              <a:p>
                <a:pPr>
                  <a:defRPr sz="1400"/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Questionnaire!$V$35:$V$36</c:f>
              <c:strCache>
                <c:ptCount val="2"/>
                <c:pt idx="0">
                  <c:v>Total Patient Responsibility</c:v>
                </c:pt>
                <c:pt idx="1">
                  <c:v>Total SFS Charges</c:v>
                </c:pt>
              </c:strCache>
            </c:strRef>
          </c:cat>
          <c:val>
            <c:numRef>
              <c:f>Questionnaire!$W$35:$W$36</c:f>
              <c:numCache>
                <c:formatCode>_(* #,##0_);_(* \(#,##0\);_(* "-"_);_(@_)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2</xdr:row>
      <xdr:rowOff>19050</xdr:rowOff>
    </xdr:from>
    <xdr:to>
      <xdr:col>12</xdr:col>
      <xdr:colOff>129540</xdr:colOff>
      <xdr:row>29</xdr:row>
      <xdr:rowOff>91440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0.04333</cdr:x>
      <cdr:y>0.09583</cdr:y>
    </cdr:from>
    <cdr:to>
      <cdr:x>0.95833</cdr:x>
      <cdr:y>0.22639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8120" y="262890"/>
          <a:ext cx="4183380" cy="3581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2</xdr:row>
      <xdr:rowOff>0</xdr:rowOff>
    </xdr:from>
    <xdr:to>
      <xdr:col>13</xdr:col>
      <xdr:colOff>114300</xdr:colOff>
      <xdr:row>31</xdr:row>
      <xdr:rowOff>160020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0.72038</cdr:x>
      <cdr:y>0.06388</cdr:y>
    </cdr:from>
    <cdr:to>
      <cdr:x>0.8813</cdr:x>
      <cdr:y>0.43424</cdr:y>
    </cdr:to>
    <cdr:sp macro="" textlink="">
      <cdr:nvSpPr>
        <cdr:cNvPr id="2" name="Left Arrow Callout 1"/>
        <cdr:cNvSpPr/>
      </cdr:nvSpPr>
      <cdr:spPr>
        <a:xfrm xmlns:a="http://schemas.openxmlformats.org/drawingml/2006/main" rot="18521194">
          <a:off x="5353058" y="721298"/>
          <a:ext cx="2023495" cy="1278934"/>
        </a:xfrm>
        <a:prstGeom xmlns:a="http://schemas.openxmlformats.org/drawingml/2006/main" prst="leftArrowCallout">
          <a:avLst/>
        </a:prstGeom>
        <a:solidFill xmlns:a="http://schemas.openxmlformats.org/drawingml/2006/main">
          <a:schemeClr val="accent6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vert="vert" anchor="ctr"/>
        <a:lstStyle xmlns:a="http://schemas.openxmlformats.org/drawingml/2006/main"/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  Includes</a:t>
          </a:r>
        </a:p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     Cost</a:t>
          </a:r>
        </a:p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Settlement</a:t>
          </a:r>
        </a:p>
        <a:p xmlns:a="http://schemas.openxmlformats.org/drawingml/2006/main">
          <a:endParaRPr lang="en-US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2</xdr:row>
      <xdr:rowOff>0</xdr:rowOff>
    </xdr:from>
    <xdr:to>
      <xdr:col>13</xdr:col>
      <xdr:colOff>114300</xdr:colOff>
      <xdr:row>31</xdr:row>
      <xdr:rowOff>160020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0.64847</cdr:x>
      <cdr:y>0.06182</cdr:y>
    </cdr:from>
    <cdr:to>
      <cdr:x>0.80939</cdr:x>
      <cdr:y>0.43218</cdr:y>
    </cdr:to>
    <cdr:sp macro="" textlink="">
      <cdr:nvSpPr>
        <cdr:cNvPr id="2" name="Left Arrow Callout 1"/>
        <cdr:cNvSpPr/>
      </cdr:nvSpPr>
      <cdr:spPr>
        <a:xfrm xmlns:a="http://schemas.openxmlformats.org/drawingml/2006/main" rot="18521194">
          <a:off x="4781541" y="710019"/>
          <a:ext cx="2023477" cy="1278937"/>
        </a:xfrm>
        <a:prstGeom xmlns:a="http://schemas.openxmlformats.org/drawingml/2006/main" prst="leftArrowCallout">
          <a:avLst/>
        </a:prstGeom>
        <a:solidFill xmlns:a="http://schemas.openxmlformats.org/drawingml/2006/main">
          <a:schemeClr val="accent6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vert="vert" anchor="ctr"/>
        <a:lstStyle xmlns:a="http://schemas.openxmlformats.org/drawingml/2006/main"/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  Does NOT</a:t>
          </a:r>
        </a:p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    Include</a:t>
          </a:r>
        </a:p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      Cost</a:t>
          </a:r>
        </a:p>
        <a:p xmlns:a="http://schemas.openxmlformats.org/drawingml/2006/main">
          <a:r>
            <a:rPr lang="en-US" sz="1800" b="1" i="0" baseline="0">
              <a:solidFill>
                <a:sysClr val="windowText" lastClr="000000"/>
              </a:solidFill>
            </a:rPr>
            <a:t> Settlement</a:t>
          </a:r>
        </a:p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11</xdr:col>
      <xdr:colOff>403860</xdr:colOff>
      <xdr:row>30</xdr:row>
      <xdr:rowOff>49530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12</xdr:col>
      <xdr:colOff>472440</xdr:colOff>
      <xdr:row>31</xdr:row>
      <xdr:rowOff>41910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2</xdr:row>
      <xdr:rowOff>57150</xdr:rowOff>
    </xdr:from>
    <xdr:to>
      <xdr:col>14</xdr:col>
      <xdr:colOff>114300</xdr:colOff>
      <xdr:row>34</xdr:row>
      <xdr:rowOff>160020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45720</xdr:rowOff>
    </xdr:from>
    <xdr:to>
      <xdr:col>13</xdr:col>
      <xdr:colOff>198120</xdr:colOff>
      <xdr:row>33</xdr:row>
      <xdr:rowOff>118110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160020</xdr:colOff>
      <xdr:row>7</xdr:row>
      <xdr:rowOff>152400</xdr:rowOff>
    </xdr:from>
    <xdr:to>
      <xdr:col>13</xdr:col>
      <xdr:colOff>30480</xdr:colOff>
      <xdr:row>17</xdr:row>
      <xdr:rowOff>144780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243840</xdr:colOff>
      <xdr:row>23</xdr:row>
      <xdr:rowOff>83820</xdr:rowOff>
    </xdr:from>
    <xdr:to>
      <xdr:col>12</xdr:col>
      <xdr:colOff>464820</xdr:colOff>
      <xdr:row>29</xdr:row>
      <xdr:rowOff>83820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91440</xdr:colOff>
      <xdr:row>21</xdr:row>
      <xdr:rowOff>91440</xdr:rowOff>
    </xdr:from>
    <xdr:to>
      <xdr:col>13</xdr:col>
      <xdr:colOff>22860</xdr:colOff>
      <xdr:row>22</xdr:row>
      <xdr:rowOff>144780</xdr:rowOff>
    </xdr:to>
    <xdr:sp macro="" textlink="">
      <xdr:nvSpPr>
        <xdr:cNvPr id="5" name="TextBox 4"/>
        <xdr:cNvSpPr txBox="1"/>
      </xdr:nvSpPr>
      <xdr:spPr>
        <a:xfrm>
          <a:off x="4968240" y="3931920"/>
          <a:ext cx="2979420" cy="236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PERCENTAGE OF RECEIPTS VS BILLING</a:t>
          </a:r>
        </a:p>
      </xdr:txBody>
    </xdr:sp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5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0.66004</cdr:x>
      <cdr:y>0.19111</cdr:y>
    </cdr:from>
    <cdr:to>
      <cdr:x>0.95549</cdr:x>
      <cdr:y>0.23756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5311141" y="1097265"/>
          <a:ext cx="2377440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Total Receipts vs Total Billed</a:t>
          </a:r>
        </a:p>
        <a:p xmlns:a="http://schemas.openxmlformats.org/drawingml/2006/main">
          <a:endParaRPr lang="en-US" sz="1200" b="1"/>
        </a:p>
      </cdr:txBody>
    </cdr:sp>
  </cdr:relSizeAnchor>
  <cdr:relSizeAnchor xmlns:cdr="http://schemas.openxmlformats.org/drawingml/2006/chartDrawing">
    <cdr:from>
      <cdr:x>0.02462</cdr:x>
      <cdr:y>0.06636</cdr:y>
    </cdr:from>
    <cdr:to>
      <cdr:x>0.33049</cdr:x>
      <cdr:y>0.17253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198144" y="381018"/>
          <a:ext cx="2461251" cy="6095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Percentage</a:t>
          </a:r>
          <a:r>
            <a:rPr lang="en-US" sz="1400" b="1" baseline="0"/>
            <a:t> of T</a:t>
          </a:r>
          <a:r>
            <a:rPr lang="en-US" sz="1400" b="1"/>
            <a:t>otal Billing</a:t>
          </a:r>
        </a:p>
        <a:p xmlns:a="http://schemas.openxmlformats.org/drawingml/2006/main">
          <a:r>
            <a:rPr lang="en-US" sz="1400" b="1"/>
            <a:t>              by Program</a:t>
          </a:r>
        </a:p>
      </cdr:txBody>
    </cdr:sp>
  </cdr:relSizeAnchor>
  <cdr:relSizeAnchor xmlns:cdr="http://schemas.openxmlformats.org/drawingml/2006/chartDrawing">
    <cdr:from>
      <cdr:x>0.61648</cdr:x>
      <cdr:y>0.59721</cdr:y>
    </cdr:from>
    <cdr:to>
      <cdr:x>0.97254</cdr:x>
      <cdr:y>0.64764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960620" y="3429000"/>
          <a:ext cx="2865120" cy="2895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0.61742</cdr:x>
      <cdr:y>0.5919</cdr:y>
    </cdr:from>
    <cdr:to>
      <cdr:x>0.97159</cdr:x>
      <cdr:y>0.64897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68240" y="3398520"/>
          <a:ext cx="2849880" cy="3276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0.60606</cdr:x>
      <cdr:y>0.58527</cdr:y>
    </cdr:from>
    <cdr:to>
      <cdr:x>0.98011</cdr:x>
      <cdr:y>0.67419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4876800" y="3360420"/>
          <a:ext cx="3009900" cy="5105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0.61838</cdr:x>
      <cdr:y>0.52687</cdr:y>
    </cdr:from>
    <cdr:to>
      <cdr:x>0.9858</cdr:x>
      <cdr:y>0.60783</cdr:y>
    </cdr:to>
    <cdr:sp macro="" textlink="">
      <cdr:nvSpPr>
        <cdr:cNvPr id="13" name="TextBox 12"/>
        <cdr:cNvSpPr txBox="1"/>
      </cdr:nvSpPr>
      <cdr:spPr>
        <a:xfrm xmlns:a="http://schemas.openxmlformats.org/drawingml/2006/main">
          <a:off x="4975897" y="3025123"/>
          <a:ext cx="2956525" cy="464845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*NOTE - Third Party Guarantors pay negotiated rates and do not pay the entire amount billed.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129540</xdr:colOff>
      <xdr:row>2</xdr:row>
      <xdr:rowOff>68580</xdr:rowOff>
    </xdr:from>
    <xdr:to>
      <xdr:col>13</xdr:col>
      <xdr:colOff>251460</xdr:colOff>
      <xdr:row>33</xdr:row>
      <xdr:rowOff>140970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5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0.05777</cdr:x>
      <cdr:y>0.15196</cdr:y>
    </cdr:from>
    <cdr:to>
      <cdr:x>0.38068</cdr:x>
      <cdr:y>0.23159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464820" y="872490"/>
          <a:ext cx="259842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0.82765</cdr:x>
      <cdr:y>0.7724</cdr:y>
    </cdr:from>
    <cdr:to>
      <cdr:x>0.98958</cdr:x>
      <cdr:y>0.98341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6659880" y="4434840"/>
          <a:ext cx="1303020" cy="1211580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*NOTE</a:t>
          </a:r>
          <a:r>
            <a:rPr lang="en-US" sz="1100" baseline="0"/>
            <a:t> - Third Party Guarantors pay negotiated rates and do not pay the entire amount billed.</a:t>
          </a:r>
          <a:endParaRPr lang="en-US" sz="11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2</xdr:row>
      <xdr:rowOff>49530</xdr:rowOff>
    </xdr:from>
    <xdr:to>
      <xdr:col>10</xdr:col>
      <xdr:colOff>281940</xdr:colOff>
      <xdr:row>27</xdr:row>
      <xdr:rowOff>137160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42"/>
  <sheetViews>
    <sheetView tabSelected="1" zoomScaleNormal="100" workbookViewId="0">
      <selection activeCell="A13" sqref="A13:XFD13"/>
    </sheetView>
  </sheetViews>
  <sheetFormatPr defaultRowHeight="15" x14ac:dyDescent="0.25"/>
  <cols>
    <col min="1" max="4" width="3.5703125" customWidth="1"/>
    <col min="5" max="5" width="122.140625" customWidth="1"/>
  </cols>
  <sheetData>
    <row r="1" spans="1:2" ht="18" x14ac:dyDescent="0.35">
      <c r="A1" s="30" t="s">
        <v>217</v>
      </c>
    </row>
    <row r="2" spans="1:2" ht="30.6" customHeight="1" x14ac:dyDescent="0.3">
      <c r="A2" s="53" t="s">
        <v>180</v>
      </c>
    </row>
    <row r="3" spans="1:2" ht="14.45" x14ac:dyDescent="0.3">
      <c r="B3" t="s">
        <v>75</v>
      </c>
    </row>
    <row r="4" spans="1:2" ht="14.45" x14ac:dyDescent="0.3">
      <c r="B4" t="s">
        <v>76</v>
      </c>
    </row>
    <row r="5" spans="1:2" ht="14.45" x14ac:dyDescent="0.3">
      <c r="B5" t="s">
        <v>77</v>
      </c>
    </row>
    <row r="6" spans="1:2" ht="14.45" x14ac:dyDescent="0.3">
      <c r="B6" t="s">
        <v>78</v>
      </c>
    </row>
    <row r="7" spans="1:2" ht="14.45" x14ac:dyDescent="0.3">
      <c r="B7" t="s">
        <v>79</v>
      </c>
    </row>
    <row r="8" spans="1:2" ht="14.45" x14ac:dyDescent="0.3">
      <c r="B8" t="s">
        <v>128</v>
      </c>
    </row>
    <row r="9" spans="1:2" ht="14.45" x14ac:dyDescent="0.3">
      <c r="B9" t="s">
        <v>117</v>
      </c>
    </row>
    <row r="10" spans="1:2" ht="14.45" x14ac:dyDescent="0.3">
      <c r="B10" t="s">
        <v>124</v>
      </c>
    </row>
    <row r="11" spans="1:2" ht="14.45" x14ac:dyDescent="0.3">
      <c r="B11" t="s">
        <v>216</v>
      </c>
    </row>
    <row r="12" spans="1:2" ht="14.45" x14ac:dyDescent="0.3">
      <c r="B12" t="s">
        <v>116</v>
      </c>
    </row>
    <row r="13" spans="1:2" ht="14.45" x14ac:dyDescent="0.3">
      <c r="B13" t="s">
        <v>74</v>
      </c>
    </row>
    <row r="15" spans="1:2" ht="21" customHeight="1" x14ac:dyDescent="0.3">
      <c r="A15" s="28" t="s">
        <v>164</v>
      </c>
    </row>
    <row r="16" spans="1:2" ht="14.45" customHeight="1" x14ac:dyDescent="0.3">
      <c r="A16" s="27"/>
      <c r="B16" t="s">
        <v>82</v>
      </c>
    </row>
    <row r="17" spans="2:3" ht="14.45" x14ac:dyDescent="0.3">
      <c r="B17" t="s">
        <v>81</v>
      </c>
    </row>
    <row r="18" spans="2:3" ht="14.45" x14ac:dyDescent="0.3">
      <c r="B18" s="2"/>
      <c r="C18" t="s">
        <v>80</v>
      </c>
    </row>
    <row r="19" spans="2:3" ht="14.45" x14ac:dyDescent="0.3">
      <c r="B19" t="s">
        <v>83</v>
      </c>
    </row>
    <row r="20" spans="2:3" ht="14.45" x14ac:dyDescent="0.3">
      <c r="C20" t="s">
        <v>84</v>
      </c>
    </row>
    <row r="21" spans="2:3" ht="14.45" x14ac:dyDescent="0.3">
      <c r="C21" t="s">
        <v>85</v>
      </c>
    </row>
    <row r="22" spans="2:3" ht="14.45" x14ac:dyDescent="0.3">
      <c r="C22" t="s">
        <v>86</v>
      </c>
    </row>
    <row r="23" spans="2:3" ht="14.45" x14ac:dyDescent="0.3">
      <c r="C23" t="s">
        <v>87</v>
      </c>
    </row>
    <row r="24" spans="2:3" ht="14.45" x14ac:dyDescent="0.3">
      <c r="C24" t="s">
        <v>88</v>
      </c>
    </row>
    <row r="25" spans="2:3" ht="14.45" x14ac:dyDescent="0.35">
      <c r="C25" t="s">
        <v>130</v>
      </c>
    </row>
    <row r="26" spans="2:3" ht="14.45" x14ac:dyDescent="0.3">
      <c r="C26" t="s">
        <v>182</v>
      </c>
    </row>
    <row r="27" spans="2:3" x14ac:dyDescent="0.25">
      <c r="C27" t="s">
        <v>89</v>
      </c>
    </row>
    <row r="28" spans="2:3" x14ac:dyDescent="0.25">
      <c r="B28" t="s">
        <v>90</v>
      </c>
    </row>
    <row r="29" spans="2:3" x14ac:dyDescent="0.25">
      <c r="B29" t="s">
        <v>91</v>
      </c>
    </row>
    <row r="30" spans="2:3" x14ac:dyDescent="0.25">
      <c r="C30" t="s">
        <v>92</v>
      </c>
    </row>
    <row r="31" spans="2:3" x14ac:dyDescent="0.25">
      <c r="B31" t="s">
        <v>93</v>
      </c>
    </row>
    <row r="32" spans="2:3" x14ac:dyDescent="0.25">
      <c r="C32" t="s">
        <v>94</v>
      </c>
    </row>
    <row r="33" spans="2:5" x14ac:dyDescent="0.25">
      <c r="B33" t="s">
        <v>95</v>
      </c>
    </row>
    <row r="34" spans="2:5" x14ac:dyDescent="0.25">
      <c r="B34" t="s">
        <v>131</v>
      </c>
    </row>
    <row r="35" spans="2:5" x14ac:dyDescent="0.25">
      <c r="C35" t="s">
        <v>132</v>
      </c>
    </row>
    <row r="36" spans="2:5" x14ac:dyDescent="0.25">
      <c r="B36" t="s">
        <v>96</v>
      </c>
    </row>
    <row r="37" spans="2:5" x14ac:dyDescent="0.25">
      <c r="C37" t="s">
        <v>237</v>
      </c>
    </row>
    <row r="38" spans="2:5" x14ac:dyDescent="0.25">
      <c r="D38" t="s">
        <v>133</v>
      </c>
    </row>
    <row r="39" spans="2:5" x14ac:dyDescent="0.25">
      <c r="D39" t="s">
        <v>134</v>
      </c>
    </row>
    <row r="40" spans="2:5" x14ac:dyDescent="0.25">
      <c r="D40" t="s">
        <v>135</v>
      </c>
    </row>
    <row r="41" spans="2:5" x14ac:dyDescent="0.25">
      <c r="D41" t="s">
        <v>136</v>
      </c>
    </row>
    <row r="42" spans="2:5" x14ac:dyDescent="0.25">
      <c r="E42" t="s">
        <v>139</v>
      </c>
    </row>
    <row r="43" spans="2:5" x14ac:dyDescent="0.25">
      <c r="E43" t="s">
        <v>140</v>
      </c>
    </row>
    <row r="44" spans="2:5" x14ac:dyDescent="0.25">
      <c r="E44" t="s">
        <v>141</v>
      </c>
    </row>
    <row r="45" spans="2:5" x14ac:dyDescent="0.25">
      <c r="E45" t="s">
        <v>137</v>
      </c>
    </row>
    <row r="46" spans="2:5" x14ac:dyDescent="0.25">
      <c r="E46" t="s">
        <v>138</v>
      </c>
    </row>
    <row r="47" spans="2:5" x14ac:dyDescent="0.25">
      <c r="E47" t="s">
        <v>145</v>
      </c>
    </row>
    <row r="48" spans="2:5" x14ac:dyDescent="0.25">
      <c r="E48" t="s">
        <v>142</v>
      </c>
    </row>
    <row r="49" spans="3:5" x14ac:dyDescent="0.25">
      <c r="E49" t="s">
        <v>143</v>
      </c>
    </row>
    <row r="50" spans="3:5" x14ac:dyDescent="0.25">
      <c r="E50" t="s">
        <v>144</v>
      </c>
    </row>
    <row r="51" spans="3:5" x14ac:dyDescent="0.25">
      <c r="C51" t="s">
        <v>146</v>
      </c>
    </row>
    <row r="52" spans="3:5" x14ac:dyDescent="0.25">
      <c r="D52" t="s">
        <v>147</v>
      </c>
    </row>
    <row r="53" spans="3:5" x14ac:dyDescent="0.25">
      <c r="E53" t="s">
        <v>137</v>
      </c>
    </row>
    <row r="54" spans="3:5" x14ac:dyDescent="0.25">
      <c r="E54" t="s">
        <v>148</v>
      </c>
    </row>
    <row r="55" spans="3:5" x14ac:dyDescent="0.25">
      <c r="E55" t="s">
        <v>149</v>
      </c>
    </row>
    <row r="56" spans="3:5" x14ac:dyDescent="0.25">
      <c r="E56" t="s">
        <v>150</v>
      </c>
    </row>
    <row r="57" spans="3:5" x14ac:dyDescent="0.25">
      <c r="C57" t="s">
        <v>230</v>
      </c>
    </row>
    <row r="58" spans="3:5" x14ac:dyDescent="0.25">
      <c r="D58" t="s">
        <v>231</v>
      </c>
    </row>
    <row r="59" spans="3:5" x14ac:dyDescent="0.25">
      <c r="D59" t="s">
        <v>232</v>
      </c>
    </row>
    <row r="60" spans="3:5" x14ac:dyDescent="0.25">
      <c r="E60" t="s">
        <v>233</v>
      </c>
    </row>
    <row r="61" spans="3:5" x14ac:dyDescent="0.25">
      <c r="E61" t="s">
        <v>234</v>
      </c>
    </row>
    <row r="62" spans="3:5" x14ac:dyDescent="0.25">
      <c r="E62" t="s">
        <v>235</v>
      </c>
    </row>
    <row r="63" spans="3:5" x14ac:dyDescent="0.25">
      <c r="E63" t="s">
        <v>236</v>
      </c>
    </row>
    <row r="64" spans="3:5" x14ac:dyDescent="0.25">
      <c r="E64" t="s">
        <v>138</v>
      </c>
    </row>
    <row r="65" spans="2:5" x14ac:dyDescent="0.25">
      <c r="D65" t="s">
        <v>134</v>
      </c>
    </row>
    <row r="66" spans="2:5" x14ac:dyDescent="0.25">
      <c r="D66" t="s">
        <v>135</v>
      </c>
    </row>
    <row r="67" spans="2:5" x14ac:dyDescent="0.25">
      <c r="D67" t="s">
        <v>136</v>
      </c>
    </row>
    <row r="68" spans="2:5" x14ac:dyDescent="0.25">
      <c r="E68" t="s">
        <v>238</v>
      </c>
    </row>
    <row r="69" spans="2:5" x14ac:dyDescent="0.25">
      <c r="E69" t="s">
        <v>239</v>
      </c>
    </row>
    <row r="70" spans="2:5" x14ac:dyDescent="0.25">
      <c r="E70" t="s">
        <v>138</v>
      </c>
    </row>
    <row r="71" spans="2:5" x14ac:dyDescent="0.25">
      <c r="C71" t="s">
        <v>146</v>
      </c>
    </row>
    <row r="72" spans="2:5" x14ac:dyDescent="0.25">
      <c r="D72" t="s">
        <v>147</v>
      </c>
    </row>
    <row r="73" spans="2:5" x14ac:dyDescent="0.25">
      <c r="E73" t="s">
        <v>137</v>
      </c>
    </row>
    <row r="74" spans="2:5" x14ac:dyDescent="0.25">
      <c r="E74" t="s">
        <v>148</v>
      </c>
    </row>
    <row r="75" spans="2:5" x14ac:dyDescent="0.25">
      <c r="E75" t="s">
        <v>149</v>
      </c>
    </row>
    <row r="76" spans="2:5" x14ac:dyDescent="0.25">
      <c r="E76" t="s">
        <v>150</v>
      </c>
    </row>
    <row r="77" spans="2:5" x14ac:dyDescent="0.25">
      <c r="B77" t="s">
        <v>240</v>
      </c>
    </row>
    <row r="78" spans="2:5" x14ac:dyDescent="0.25">
      <c r="C78" t="s">
        <v>155</v>
      </c>
    </row>
    <row r="79" spans="2:5" x14ac:dyDescent="0.25">
      <c r="D79" t="s">
        <v>156</v>
      </c>
    </row>
    <row r="80" spans="2:5" x14ac:dyDescent="0.25">
      <c r="D80" t="s">
        <v>157</v>
      </c>
    </row>
    <row r="81" spans="2:4" x14ac:dyDescent="0.25">
      <c r="D81" t="s">
        <v>158</v>
      </c>
    </row>
    <row r="82" spans="2:4" x14ac:dyDescent="0.25">
      <c r="D82" t="s">
        <v>159</v>
      </c>
    </row>
    <row r="83" spans="2:4" x14ac:dyDescent="0.25">
      <c r="D83" t="s">
        <v>160</v>
      </c>
    </row>
    <row r="84" spans="2:4" x14ac:dyDescent="0.25">
      <c r="D84" t="s">
        <v>161</v>
      </c>
    </row>
    <row r="85" spans="2:4" x14ac:dyDescent="0.25">
      <c r="C85" t="s">
        <v>162</v>
      </c>
    </row>
    <row r="86" spans="2:4" x14ac:dyDescent="0.25">
      <c r="C86" t="s">
        <v>163</v>
      </c>
    </row>
    <row r="87" spans="2:4" x14ac:dyDescent="0.25">
      <c r="B87" t="s">
        <v>167</v>
      </c>
    </row>
    <row r="88" spans="2:4" x14ac:dyDescent="0.25">
      <c r="C88" t="s">
        <v>177</v>
      </c>
    </row>
    <row r="89" spans="2:4" x14ac:dyDescent="0.25">
      <c r="C89" t="s">
        <v>168</v>
      </c>
    </row>
    <row r="90" spans="2:4" x14ac:dyDescent="0.25">
      <c r="D90" t="s">
        <v>165</v>
      </c>
    </row>
    <row r="91" spans="2:4" x14ac:dyDescent="0.25">
      <c r="C91" t="s">
        <v>241</v>
      </c>
    </row>
    <row r="92" spans="2:4" x14ac:dyDescent="0.25">
      <c r="D92" t="s">
        <v>166</v>
      </c>
    </row>
    <row r="93" spans="2:4" x14ac:dyDescent="0.25">
      <c r="C93" t="s">
        <v>170</v>
      </c>
    </row>
    <row r="94" spans="2:4" x14ac:dyDescent="0.25">
      <c r="C94" t="s">
        <v>169</v>
      </c>
    </row>
    <row r="95" spans="2:4" x14ac:dyDescent="0.25">
      <c r="C95" t="s">
        <v>181</v>
      </c>
    </row>
    <row r="96" spans="2:4" x14ac:dyDescent="0.25">
      <c r="C96" t="s">
        <v>171</v>
      </c>
    </row>
    <row r="97" spans="1:5" x14ac:dyDescent="0.25">
      <c r="C97" t="s">
        <v>176</v>
      </c>
    </row>
    <row r="98" spans="1:5" x14ac:dyDescent="0.25">
      <c r="B98" t="s">
        <v>151</v>
      </c>
    </row>
    <row r="99" spans="1:5" x14ac:dyDescent="0.25">
      <c r="C99" t="s">
        <v>172</v>
      </c>
    </row>
    <row r="100" spans="1:5" x14ac:dyDescent="0.25">
      <c r="D100" t="s">
        <v>173</v>
      </c>
    </row>
    <row r="101" spans="1:5" x14ac:dyDescent="0.25">
      <c r="D101" t="s">
        <v>174</v>
      </c>
    </row>
    <row r="102" spans="1:5" x14ac:dyDescent="0.25">
      <c r="B102" t="s">
        <v>74</v>
      </c>
    </row>
    <row r="104" spans="1:5" ht="21" customHeight="1" x14ac:dyDescent="0.25">
      <c r="A104" s="52" t="s">
        <v>190</v>
      </c>
      <c r="B104" s="27"/>
      <c r="C104" s="27"/>
      <c r="D104" s="27"/>
      <c r="E104" s="27"/>
    </row>
    <row r="105" spans="1:5" x14ac:dyDescent="0.25">
      <c r="B105" t="s">
        <v>191</v>
      </c>
    </row>
    <row r="106" spans="1:5" x14ac:dyDescent="0.25">
      <c r="B106" t="s">
        <v>192</v>
      </c>
    </row>
    <row r="107" spans="1:5" x14ac:dyDescent="0.25">
      <c r="B107" t="s">
        <v>193</v>
      </c>
    </row>
    <row r="108" spans="1:5" x14ac:dyDescent="0.25">
      <c r="C108" t="s">
        <v>194</v>
      </c>
    </row>
    <row r="109" spans="1:5" x14ac:dyDescent="0.25">
      <c r="D109" t="s">
        <v>200</v>
      </c>
    </row>
    <row r="110" spans="1:5" x14ac:dyDescent="0.25">
      <c r="D110" t="s">
        <v>195</v>
      </c>
    </row>
    <row r="111" spans="1:5" x14ac:dyDescent="0.25">
      <c r="D111" t="s">
        <v>196</v>
      </c>
    </row>
    <row r="112" spans="1:5" x14ac:dyDescent="0.25">
      <c r="D112" t="s">
        <v>197</v>
      </c>
    </row>
    <row r="113" spans="1:5" x14ac:dyDescent="0.25">
      <c r="D113" t="s">
        <v>198</v>
      </c>
    </row>
    <row r="114" spans="1:5" x14ac:dyDescent="0.25">
      <c r="C114" t="s">
        <v>199</v>
      </c>
    </row>
    <row r="115" spans="1:5" x14ac:dyDescent="0.25">
      <c r="D115" t="s">
        <v>201</v>
      </c>
    </row>
    <row r="116" spans="1:5" x14ac:dyDescent="0.25">
      <c r="D116" t="s">
        <v>202</v>
      </c>
    </row>
    <row r="117" spans="1:5" x14ac:dyDescent="0.25">
      <c r="D117" t="s">
        <v>203</v>
      </c>
    </row>
    <row r="118" spans="1:5" x14ac:dyDescent="0.25">
      <c r="D118" t="s">
        <v>204</v>
      </c>
    </row>
    <row r="120" spans="1:5" s="27" customFormat="1" ht="21" customHeight="1" x14ac:dyDescent="0.25">
      <c r="A120" s="28" t="s">
        <v>97</v>
      </c>
    </row>
    <row r="121" spans="1:5" x14ac:dyDescent="0.25">
      <c r="B121" t="s">
        <v>102</v>
      </c>
    </row>
    <row r="122" spans="1:5" x14ac:dyDescent="0.25">
      <c r="B122" s="16"/>
      <c r="C122" t="s">
        <v>103</v>
      </c>
    </row>
    <row r="123" spans="1:5" x14ac:dyDescent="0.25">
      <c r="D123" t="s">
        <v>104</v>
      </c>
    </row>
    <row r="124" spans="1:5" x14ac:dyDescent="0.25">
      <c r="D124" t="s">
        <v>105</v>
      </c>
    </row>
    <row r="125" spans="1:5" x14ac:dyDescent="0.25">
      <c r="E125" t="s">
        <v>123</v>
      </c>
    </row>
    <row r="126" spans="1:5" x14ac:dyDescent="0.25">
      <c r="C126" t="s">
        <v>110</v>
      </c>
    </row>
    <row r="127" spans="1:5" x14ac:dyDescent="0.25">
      <c r="D127" t="s">
        <v>106</v>
      </c>
    </row>
    <row r="128" spans="1:5" x14ac:dyDescent="0.25">
      <c r="D128" t="s">
        <v>107</v>
      </c>
    </row>
    <row r="129" spans="2:4" x14ac:dyDescent="0.25">
      <c r="D129" t="s">
        <v>108</v>
      </c>
    </row>
    <row r="130" spans="2:4" x14ac:dyDescent="0.25">
      <c r="D130" t="s">
        <v>109</v>
      </c>
    </row>
    <row r="131" spans="2:4" x14ac:dyDescent="0.25">
      <c r="D131" t="s">
        <v>245</v>
      </c>
    </row>
    <row r="132" spans="2:4" x14ac:dyDescent="0.25">
      <c r="D132" t="s">
        <v>246</v>
      </c>
    </row>
    <row r="133" spans="2:4" x14ac:dyDescent="0.25">
      <c r="C133" t="s">
        <v>110</v>
      </c>
    </row>
    <row r="134" spans="2:4" x14ac:dyDescent="0.25">
      <c r="D134" t="s">
        <v>112</v>
      </c>
    </row>
    <row r="135" spans="2:4" x14ac:dyDescent="0.25">
      <c r="D135" t="s">
        <v>113</v>
      </c>
    </row>
    <row r="136" spans="2:4" x14ac:dyDescent="0.25">
      <c r="D136" t="s">
        <v>109</v>
      </c>
    </row>
    <row r="137" spans="2:4" x14ac:dyDescent="0.25">
      <c r="D137" t="s">
        <v>111</v>
      </c>
    </row>
    <row r="138" spans="2:4" x14ac:dyDescent="0.25">
      <c r="D138" t="s">
        <v>246</v>
      </c>
    </row>
    <row r="139" spans="2:4" x14ac:dyDescent="0.25">
      <c r="C139" t="s">
        <v>114</v>
      </c>
    </row>
    <row r="140" spans="2:4" x14ac:dyDescent="0.25">
      <c r="C140" t="s">
        <v>247</v>
      </c>
    </row>
    <row r="141" spans="2:4" x14ac:dyDescent="0.25">
      <c r="B141" t="s">
        <v>115</v>
      </c>
    </row>
    <row r="142" spans="2:4" x14ac:dyDescent="0.25">
      <c r="B142" t="s">
        <v>74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58"/>
  <sheetViews>
    <sheetView topLeftCell="A46" zoomScaleNormal="100" workbookViewId="0">
      <selection activeCell="C1" sqref="C1"/>
    </sheetView>
  </sheetViews>
  <sheetFormatPr defaultRowHeight="15" x14ac:dyDescent="0.25"/>
  <cols>
    <col min="1" max="1" width="10.42578125" customWidth="1"/>
    <col min="2" max="2" width="14.42578125" customWidth="1"/>
    <col min="3" max="20" width="12.85546875" customWidth="1"/>
    <col min="21" max="21" width="14.140625" bestFit="1" customWidth="1"/>
    <col min="22" max="22" width="27.42578125" bestFit="1" customWidth="1"/>
    <col min="23" max="23" width="27.42578125" customWidth="1"/>
    <col min="24" max="24" width="16" bestFit="1" customWidth="1"/>
    <col min="26" max="26" width="15.5703125" customWidth="1"/>
    <col min="28" max="28" width="12.85546875" customWidth="1"/>
    <col min="29" max="29" width="9" bestFit="1" customWidth="1"/>
    <col min="30" max="30" width="10.85546875" bestFit="1" customWidth="1"/>
    <col min="31" max="31" width="11.85546875" bestFit="1" customWidth="1"/>
    <col min="32" max="32" width="13" bestFit="1" customWidth="1"/>
    <col min="33" max="33" width="13.5703125" bestFit="1" customWidth="1"/>
    <col min="34" max="34" width="9.140625" bestFit="1" customWidth="1"/>
    <col min="35" max="35" width="14.140625" bestFit="1" customWidth="1"/>
    <col min="36" max="36" width="12" bestFit="1" customWidth="1"/>
    <col min="37" max="38" width="7.42578125" bestFit="1" customWidth="1"/>
    <col min="39" max="39" width="11.140625" bestFit="1" customWidth="1"/>
    <col min="40" max="40" width="11.5703125" bestFit="1" customWidth="1"/>
    <col min="41" max="41" width="12.85546875" bestFit="1" customWidth="1"/>
    <col min="42" max="42" width="7.42578125" bestFit="1" customWidth="1"/>
    <col min="43" max="43" width="14.5703125" customWidth="1"/>
    <col min="44" max="45" width="14.85546875" customWidth="1"/>
    <col min="46" max="46" width="9" bestFit="1" customWidth="1"/>
  </cols>
  <sheetData>
    <row r="1" spans="1:27" s="30" customFormat="1" ht="18" x14ac:dyDescent="0.35">
      <c r="A1" s="30" t="s">
        <v>179</v>
      </c>
    </row>
    <row r="2" spans="1:27" ht="33.6" customHeight="1" x14ac:dyDescent="0.3">
      <c r="A2" s="21" t="s">
        <v>34</v>
      </c>
      <c r="D2" s="13"/>
      <c r="F2" s="22"/>
      <c r="G2" s="17"/>
      <c r="H2" s="17"/>
    </row>
    <row r="4" spans="1:27" ht="14.45" x14ac:dyDescent="0.3">
      <c r="A4" s="21" t="s">
        <v>35</v>
      </c>
    </row>
    <row r="6" spans="1:27" ht="14.45" customHeight="1" x14ac:dyDescent="0.3">
      <c r="A6" s="3" t="s">
        <v>6</v>
      </c>
      <c r="B6" s="4" t="s">
        <v>22</v>
      </c>
    </row>
    <row r="7" spans="1:27" ht="14.45" customHeight="1" x14ac:dyDescent="0.3">
      <c r="B7" t="s">
        <v>36</v>
      </c>
    </row>
    <row r="8" spans="1:27" s="1" customFormat="1" ht="21" customHeight="1" x14ac:dyDescent="0.3">
      <c r="C8" s="1" t="s">
        <v>206</v>
      </c>
      <c r="D8" s="1" t="s">
        <v>207</v>
      </c>
      <c r="E8" s="1" t="s">
        <v>208</v>
      </c>
      <c r="F8" s="1" t="s">
        <v>209</v>
      </c>
      <c r="G8" s="1" t="s">
        <v>2</v>
      </c>
      <c r="H8" s="1" t="s">
        <v>12</v>
      </c>
      <c r="I8" s="1" t="s">
        <v>1</v>
      </c>
      <c r="J8" s="1" t="s">
        <v>4</v>
      </c>
      <c r="K8" s="1" t="s">
        <v>5</v>
      </c>
      <c r="L8" s="1" t="s">
        <v>210</v>
      </c>
      <c r="M8" s="1" t="s">
        <v>3</v>
      </c>
      <c r="N8" s="1" t="s">
        <v>211</v>
      </c>
      <c r="O8" s="36" t="s">
        <v>184</v>
      </c>
      <c r="P8" s="1" t="s">
        <v>0</v>
      </c>
      <c r="Q8" s="1" t="s">
        <v>9</v>
      </c>
      <c r="R8" s="1" t="s">
        <v>10</v>
      </c>
      <c r="S8" s="1" t="s">
        <v>11</v>
      </c>
      <c r="T8" s="1" t="s">
        <v>20</v>
      </c>
      <c r="W8" s="24"/>
      <c r="X8" s="26" t="s">
        <v>71</v>
      </c>
      <c r="Z8" s="26" t="s">
        <v>72</v>
      </c>
    </row>
    <row r="9" spans="1:27" ht="14.45" x14ac:dyDescent="0.3">
      <c r="B9" s="2" t="s">
        <v>13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>
        <f>SUM(C9:S9)</f>
        <v>0</v>
      </c>
      <c r="X9" t="s">
        <v>70</v>
      </c>
      <c r="Y9" s="5">
        <f>T10+T11</f>
        <v>0</v>
      </c>
      <c r="Z9" t="s">
        <v>70</v>
      </c>
      <c r="AA9" s="5">
        <f>T10</f>
        <v>0</v>
      </c>
    </row>
    <row r="10" spans="1:27" ht="14.45" x14ac:dyDescent="0.3">
      <c r="B10" s="2" t="s">
        <v>14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>
        <f t="shared" ref="T10:T16" si="0">SUM(C10:S10)</f>
        <v>0</v>
      </c>
      <c r="X10" t="s">
        <v>69</v>
      </c>
      <c r="Y10" s="5">
        <f>T9</f>
        <v>0</v>
      </c>
      <c r="Z10" t="s">
        <v>69</v>
      </c>
      <c r="AA10" s="5">
        <f>Y10</f>
        <v>0</v>
      </c>
    </row>
    <row r="11" spans="1:27" ht="14.45" x14ac:dyDescent="0.3">
      <c r="B11" s="2" t="s">
        <v>21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>
        <f t="shared" si="0"/>
        <v>0</v>
      </c>
      <c r="X11" t="s">
        <v>18</v>
      </c>
      <c r="Y11" s="5">
        <f>T12+T13+T14</f>
        <v>0</v>
      </c>
      <c r="Z11" t="s">
        <v>18</v>
      </c>
      <c r="AA11" s="5">
        <f>Y11</f>
        <v>0</v>
      </c>
    </row>
    <row r="12" spans="1:27" ht="14.45" x14ac:dyDescent="0.3">
      <c r="B12" s="2" t="s">
        <v>15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>
        <f t="shared" si="0"/>
        <v>0</v>
      </c>
      <c r="X12" t="s">
        <v>17</v>
      </c>
      <c r="Y12" s="5">
        <f>T15</f>
        <v>0</v>
      </c>
      <c r="Z12" t="s">
        <v>17</v>
      </c>
      <c r="AA12" s="5">
        <f>Y12+T11</f>
        <v>0</v>
      </c>
    </row>
    <row r="13" spans="1:27" ht="14.45" x14ac:dyDescent="0.3">
      <c r="B13" s="2" t="s">
        <v>16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>
        <f t="shared" si="0"/>
        <v>0</v>
      </c>
      <c r="Y13" s="5"/>
      <c r="AA13" s="5"/>
    </row>
    <row r="14" spans="1:27" ht="14.45" x14ac:dyDescent="0.3">
      <c r="B14" s="2" t="s">
        <v>18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>
        <f t="shared" si="0"/>
        <v>0</v>
      </c>
    </row>
    <row r="15" spans="1:27" ht="14.45" x14ac:dyDescent="0.3">
      <c r="B15" s="2" t="s">
        <v>17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>
        <f t="shared" si="0"/>
        <v>0</v>
      </c>
    </row>
    <row r="16" spans="1:27" ht="14.45" x14ac:dyDescent="0.3">
      <c r="B16" s="2" t="s">
        <v>19</v>
      </c>
      <c r="C16" s="25">
        <f t="shared" ref="C16:S16" si="1">SUM(C9:C15)</f>
        <v>0</v>
      </c>
      <c r="D16" s="25">
        <f t="shared" si="1"/>
        <v>0</v>
      </c>
      <c r="E16" s="25">
        <f t="shared" si="1"/>
        <v>0</v>
      </c>
      <c r="F16" s="25">
        <f t="shared" si="1"/>
        <v>0</v>
      </c>
      <c r="G16" s="25">
        <f t="shared" si="1"/>
        <v>0</v>
      </c>
      <c r="H16" s="25">
        <f t="shared" si="1"/>
        <v>0</v>
      </c>
      <c r="I16" s="25">
        <f t="shared" si="1"/>
        <v>0</v>
      </c>
      <c r="J16" s="25">
        <f t="shared" si="1"/>
        <v>0</v>
      </c>
      <c r="K16" s="25">
        <f t="shared" si="1"/>
        <v>0</v>
      </c>
      <c r="L16" s="25">
        <f t="shared" si="1"/>
        <v>0</v>
      </c>
      <c r="M16" s="25">
        <f t="shared" si="1"/>
        <v>0</v>
      </c>
      <c r="N16" s="25">
        <f t="shared" si="1"/>
        <v>0</v>
      </c>
      <c r="O16" s="25">
        <f t="shared" si="1"/>
        <v>0</v>
      </c>
      <c r="P16" s="25">
        <f t="shared" si="1"/>
        <v>0</v>
      </c>
      <c r="Q16" s="25">
        <f t="shared" si="1"/>
        <v>0</v>
      </c>
      <c r="R16" s="25">
        <f t="shared" si="1"/>
        <v>0</v>
      </c>
      <c r="S16" s="25">
        <f t="shared" si="1"/>
        <v>0</v>
      </c>
      <c r="T16" s="25">
        <f t="shared" si="0"/>
        <v>0</v>
      </c>
      <c r="U16" s="5">
        <f>SUM(T9:T15)-T16</f>
        <v>0</v>
      </c>
      <c r="V16" t="s">
        <v>62</v>
      </c>
    </row>
    <row r="17" spans="1:25" ht="14.45" x14ac:dyDescent="0.3">
      <c r="B17" s="2" t="s">
        <v>212</v>
      </c>
      <c r="C17" s="25">
        <f>C16-C15</f>
        <v>0</v>
      </c>
      <c r="D17" s="25">
        <f t="shared" ref="D17:T17" si="2">D16-D15</f>
        <v>0</v>
      </c>
      <c r="E17" s="25">
        <f t="shared" si="2"/>
        <v>0</v>
      </c>
      <c r="F17" s="25">
        <f t="shared" si="2"/>
        <v>0</v>
      </c>
      <c r="G17" s="25">
        <f t="shared" si="2"/>
        <v>0</v>
      </c>
      <c r="H17" s="25">
        <f t="shared" si="2"/>
        <v>0</v>
      </c>
      <c r="I17" s="25">
        <f t="shared" si="2"/>
        <v>0</v>
      </c>
      <c r="J17" s="25">
        <f t="shared" si="2"/>
        <v>0</v>
      </c>
      <c r="K17" s="25">
        <f t="shared" si="2"/>
        <v>0</v>
      </c>
      <c r="L17" s="25">
        <f t="shared" si="2"/>
        <v>0</v>
      </c>
      <c r="M17" s="25">
        <f t="shared" si="2"/>
        <v>0</v>
      </c>
      <c r="N17" s="25">
        <f t="shared" si="2"/>
        <v>0</v>
      </c>
      <c r="O17" s="25">
        <f t="shared" si="2"/>
        <v>0</v>
      </c>
      <c r="P17" s="25">
        <f t="shared" si="2"/>
        <v>0</v>
      </c>
      <c r="Q17" s="25">
        <f t="shared" si="2"/>
        <v>0</v>
      </c>
      <c r="R17" s="25">
        <f t="shared" si="2"/>
        <v>0</v>
      </c>
      <c r="S17" s="25">
        <f t="shared" si="2"/>
        <v>0</v>
      </c>
      <c r="T17" s="25">
        <f t="shared" si="2"/>
        <v>0</v>
      </c>
      <c r="U17" s="5"/>
    </row>
    <row r="18" spans="1:25" ht="21" customHeight="1" x14ac:dyDescent="0.3"/>
    <row r="19" spans="1:25" ht="14.45" customHeight="1" x14ac:dyDescent="0.3">
      <c r="A19" s="6" t="s">
        <v>7</v>
      </c>
      <c r="B19" s="4" t="s">
        <v>73</v>
      </c>
    </row>
    <row r="20" spans="1:25" ht="14.45" customHeight="1" x14ac:dyDescent="0.3">
      <c r="B20" s="8" t="s">
        <v>37</v>
      </c>
    </row>
    <row r="21" spans="1:25" ht="14.45" customHeight="1" x14ac:dyDescent="0.3">
      <c r="B21" s="18" t="s">
        <v>242</v>
      </c>
    </row>
    <row r="22" spans="1:25" ht="21" customHeight="1" x14ac:dyDescent="0.3">
      <c r="B22" s="17"/>
      <c r="G22" s="19"/>
      <c r="H22" s="20"/>
      <c r="J22" s="56" t="s">
        <v>183</v>
      </c>
    </row>
    <row r="23" spans="1:25" ht="21" customHeight="1" x14ac:dyDescent="0.3">
      <c r="C23" s="51" t="s">
        <v>206</v>
      </c>
      <c r="D23" s="51" t="s">
        <v>207</v>
      </c>
      <c r="E23" s="51" t="s">
        <v>208</v>
      </c>
      <c r="F23" s="51" t="s">
        <v>209</v>
      </c>
      <c r="G23" s="51" t="s">
        <v>2</v>
      </c>
      <c r="H23" s="51" t="s">
        <v>12</v>
      </c>
      <c r="I23" s="51" t="s">
        <v>1</v>
      </c>
      <c r="J23" s="51" t="s">
        <v>4</v>
      </c>
      <c r="K23" s="51" t="s">
        <v>5</v>
      </c>
      <c r="L23" s="51" t="s">
        <v>210</v>
      </c>
      <c r="M23" s="51" t="s">
        <v>3</v>
      </c>
      <c r="N23" s="51" t="s">
        <v>211</v>
      </c>
      <c r="O23" s="51" t="s">
        <v>184</v>
      </c>
      <c r="P23" s="51" t="s">
        <v>0</v>
      </c>
      <c r="Q23" s="51" t="s">
        <v>9</v>
      </c>
      <c r="R23" s="51" t="s">
        <v>10</v>
      </c>
      <c r="S23" s="51" t="s">
        <v>11</v>
      </c>
      <c r="T23" s="51" t="s">
        <v>20</v>
      </c>
    </row>
    <row r="24" spans="1:25" ht="14.45" customHeight="1" x14ac:dyDescent="0.3">
      <c r="B24" s="2" t="s">
        <v>24</v>
      </c>
      <c r="C24" s="33"/>
      <c r="D24" s="33"/>
      <c r="E24" s="33"/>
      <c r="F24" s="34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25">
        <f>SUM(C24:S24)</f>
        <v>0</v>
      </c>
      <c r="X24" t="s">
        <v>186</v>
      </c>
      <c r="Y24" s="5">
        <f>T24</f>
        <v>0</v>
      </c>
    </row>
    <row r="25" spans="1:25" ht="14.45" customHeight="1" x14ac:dyDescent="0.3">
      <c r="B25" s="2" t="s">
        <v>25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25">
        <f>SUM(C25:S25)</f>
        <v>0</v>
      </c>
      <c r="X25" t="s">
        <v>187</v>
      </c>
      <c r="Y25" s="5">
        <f>T25</f>
        <v>0</v>
      </c>
    </row>
    <row r="26" spans="1:25" ht="14.45" customHeight="1" x14ac:dyDescent="0.3">
      <c r="B26" s="2" t="s">
        <v>23</v>
      </c>
      <c r="C26" s="25">
        <f>SUM(C24:C25)</f>
        <v>0</v>
      </c>
      <c r="D26" s="25">
        <f t="shared" ref="D26:S26" si="3">SUM(D24:D25)</f>
        <v>0</v>
      </c>
      <c r="E26" s="25">
        <f t="shared" si="3"/>
        <v>0</v>
      </c>
      <c r="F26" s="25">
        <f t="shared" si="3"/>
        <v>0</v>
      </c>
      <c r="G26" s="25">
        <f t="shared" si="3"/>
        <v>0</v>
      </c>
      <c r="H26" s="25">
        <f t="shared" si="3"/>
        <v>0</v>
      </c>
      <c r="I26" s="25">
        <f t="shared" si="3"/>
        <v>0</v>
      </c>
      <c r="J26" s="25">
        <f t="shared" si="3"/>
        <v>0</v>
      </c>
      <c r="K26" s="25">
        <f t="shared" si="3"/>
        <v>0</v>
      </c>
      <c r="L26" s="25">
        <f t="shared" si="3"/>
        <v>0</v>
      </c>
      <c r="M26" s="25">
        <f t="shared" si="3"/>
        <v>0</v>
      </c>
      <c r="N26" s="25">
        <f t="shared" si="3"/>
        <v>0</v>
      </c>
      <c r="O26" s="25"/>
      <c r="P26" s="25">
        <f t="shared" si="3"/>
        <v>0</v>
      </c>
      <c r="Q26" s="25">
        <f t="shared" si="3"/>
        <v>0</v>
      </c>
      <c r="R26" s="25">
        <f t="shared" si="3"/>
        <v>0</v>
      </c>
      <c r="S26" s="25">
        <f t="shared" si="3"/>
        <v>0</v>
      </c>
      <c r="T26" s="25">
        <f>SUM(C26:S26)</f>
        <v>0</v>
      </c>
      <c r="U26" s="5">
        <f>SUM(T24:T25)-T26</f>
        <v>0</v>
      </c>
      <c r="V26" t="s">
        <v>62</v>
      </c>
    </row>
    <row r="27" spans="1:25" ht="21" customHeight="1" x14ac:dyDescent="0.3"/>
    <row r="28" spans="1:25" ht="21" customHeight="1" x14ac:dyDescent="0.3">
      <c r="B28" s="2"/>
      <c r="C28" s="51" t="s">
        <v>206</v>
      </c>
      <c r="D28" s="51" t="s">
        <v>207</v>
      </c>
      <c r="E28" s="51" t="s">
        <v>208</v>
      </c>
      <c r="F28" s="51" t="s">
        <v>209</v>
      </c>
      <c r="G28" s="51" t="s">
        <v>2</v>
      </c>
      <c r="H28" s="51" t="s">
        <v>12</v>
      </c>
      <c r="I28" s="51" t="s">
        <v>1</v>
      </c>
      <c r="J28" s="51" t="s">
        <v>4</v>
      </c>
      <c r="K28" s="51" t="s">
        <v>5</v>
      </c>
      <c r="L28" s="51" t="s">
        <v>210</v>
      </c>
      <c r="M28" s="51" t="s">
        <v>3</v>
      </c>
      <c r="N28" s="51" t="s">
        <v>211</v>
      </c>
      <c r="O28" s="51" t="s">
        <v>184</v>
      </c>
      <c r="P28" s="51" t="s">
        <v>0</v>
      </c>
      <c r="Q28" s="51" t="s">
        <v>9</v>
      </c>
      <c r="R28" s="51" t="s">
        <v>10</v>
      </c>
      <c r="S28" s="51" t="s">
        <v>11</v>
      </c>
      <c r="T28" s="51" t="s">
        <v>20</v>
      </c>
    </row>
    <row r="29" spans="1:25" ht="21" customHeight="1" x14ac:dyDescent="0.3">
      <c r="B29" s="2" t="s">
        <v>244</v>
      </c>
      <c r="C29" s="50" t="e">
        <f>C26/C16</f>
        <v>#DIV/0!</v>
      </c>
      <c r="D29" s="50" t="e">
        <f t="shared" ref="D29:S29" si="4">D26/D16</f>
        <v>#DIV/0!</v>
      </c>
      <c r="E29" s="50" t="e">
        <f t="shared" si="4"/>
        <v>#DIV/0!</v>
      </c>
      <c r="F29" s="50" t="e">
        <f t="shared" si="4"/>
        <v>#DIV/0!</v>
      </c>
      <c r="G29" s="50" t="e">
        <f t="shared" si="4"/>
        <v>#DIV/0!</v>
      </c>
      <c r="H29" s="50" t="e">
        <f t="shared" si="4"/>
        <v>#DIV/0!</v>
      </c>
      <c r="I29" s="50" t="e">
        <f t="shared" si="4"/>
        <v>#DIV/0!</v>
      </c>
      <c r="J29" s="50" t="e">
        <f t="shared" si="4"/>
        <v>#DIV/0!</v>
      </c>
      <c r="K29" s="50" t="e">
        <f t="shared" si="4"/>
        <v>#DIV/0!</v>
      </c>
      <c r="L29" s="50" t="e">
        <f t="shared" si="4"/>
        <v>#DIV/0!</v>
      </c>
      <c r="M29" s="50" t="e">
        <f t="shared" si="4"/>
        <v>#DIV/0!</v>
      </c>
      <c r="N29" s="50" t="e">
        <f t="shared" si="4"/>
        <v>#DIV/0!</v>
      </c>
      <c r="O29" s="50" t="e">
        <f t="shared" si="4"/>
        <v>#DIV/0!</v>
      </c>
      <c r="P29" s="50" t="e">
        <f t="shared" si="4"/>
        <v>#DIV/0!</v>
      </c>
      <c r="Q29" s="50" t="e">
        <f t="shared" si="4"/>
        <v>#DIV/0!</v>
      </c>
      <c r="R29" s="50" t="e">
        <f t="shared" si="4"/>
        <v>#DIV/0!</v>
      </c>
      <c r="S29" s="50" t="e">
        <f t="shared" si="4"/>
        <v>#DIV/0!</v>
      </c>
    </row>
    <row r="30" spans="1:25" ht="21" customHeight="1" x14ac:dyDescent="0.3">
      <c r="B30" s="2" t="s">
        <v>100</v>
      </c>
      <c r="C30" s="50" t="e">
        <f>AC38</f>
        <v>#DIV/0!</v>
      </c>
      <c r="D30" s="50" t="e">
        <f t="shared" ref="D30:S30" si="5">AD38</f>
        <v>#DIV/0!</v>
      </c>
      <c r="E30" s="50" t="e">
        <f t="shared" si="5"/>
        <v>#DIV/0!</v>
      </c>
      <c r="F30" s="50" t="e">
        <f t="shared" si="5"/>
        <v>#DIV/0!</v>
      </c>
      <c r="G30" s="50" t="e">
        <f t="shared" si="5"/>
        <v>#DIV/0!</v>
      </c>
      <c r="H30" s="50" t="e">
        <f t="shared" si="5"/>
        <v>#DIV/0!</v>
      </c>
      <c r="I30" s="50" t="e">
        <f t="shared" si="5"/>
        <v>#DIV/0!</v>
      </c>
      <c r="J30" s="50" t="e">
        <f t="shared" si="5"/>
        <v>#DIV/0!</v>
      </c>
      <c r="K30" s="50" t="e">
        <f t="shared" si="5"/>
        <v>#DIV/0!</v>
      </c>
      <c r="L30" s="50" t="e">
        <f t="shared" si="5"/>
        <v>#DIV/0!</v>
      </c>
      <c r="M30" s="50" t="e">
        <f t="shared" si="5"/>
        <v>#DIV/0!</v>
      </c>
      <c r="N30" s="50" t="e">
        <f t="shared" si="5"/>
        <v>#DIV/0!</v>
      </c>
      <c r="O30" s="50" t="e">
        <f t="shared" si="5"/>
        <v>#DIV/0!</v>
      </c>
      <c r="P30" s="50" t="e">
        <f t="shared" si="5"/>
        <v>#DIV/0!</v>
      </c>
      <c r="Q30" s="50" t="e">
        <f t="shared" si="5"/>
        <v>#DIV/0!</v>
      </c>
      <c r="R30" s="50" t="e">
        <f t="shared" si="5"/>
        <v>#DIV/0!</v>
      </c>
      <c r="S30" s="50" t="e">
        <f t="shared" si="5"/>
        <v>#DIV/0!</v>
      </c>
    </row>
    <row r="31" spans="1:25" ht="21" customHeight="1" x14ac:dyDescent="0.3"/>
    <row r="32" spans="1:25" ht="14.45" customHeight="1" x14ac:dyDescent="0.3">
      <c r="A32" s="6" t="s">
        <v>8</v>
      </c>
      <c r="B32" s="9" t="s">
        <v>126</v>
      </c>
    </row>
    <row r="33" spans="1:47" ht="14.45" customHeight="1" x14ac:dyDescent="0.3">
      <c r="A33" s="12"/>
      <c r="B33" s="8" t="s">
        <v>125</v>
      </c>
    </row>
    <row r="34" spans="1:47" ht="21" customHeight="1" x14ac:dyDescent="0.3">
      <c r="C34" s="51" t="s">
        <v>206</v>
      </c>
      <c r="D34" s="51" t="s">
        <v>207</v>
      </c>
      <c r="E34" s="51" t="s">
        <v>208</v>
      </c>
      <c r="F34" s="51" t="s">
        <v>209</v>
      </c>
      <c r="G34" s="51" t="s">
        <v>2</v>
      </c>
      <c r="H34" s="51" t="s">
        <v>12</v>
      </c>
      <c r="I34" s="51" t="s">
        <v>1</v>
      </c>
      <c r="J34" s="51" t="s">
        <v>4</v>
      </c>
      <c r="K34" s="51" t="s">
        <v>5</v>
      </c>
      <c r="L34" s="51" t="s">
        <v>210</v>
      </c>
      <c r="M34" s="51" t="s">
        <v>3</v>
      </c>
      <c r="N34" s="51" t="s">
        <v>211</v>
      </c>
      <c r="O34" s="51" t="s">
        <v>184</v>
      </c>
      <c r="P34" s="51" t="s">
        <v>0</v>
      </c>
      <c r="Q34" s="51" t="s">
        <v>9</v>
      </c>
      <c r="R34" s="51" t="s">
        <v>10</v>
      </c>
      <c r="S34" s="51" t="s">
        <v>11</v>
      </c>
      <c r="T34" s="51" t="s">
        <v>20</v>
      </c>
      <c r="X34" s="24"/>
      <c r="Y34" t="s">
        <v>99</v>
      </c>
      <c r="Z34" t="s">
        <v>100</v>
      </c>
      <c r="AC34" s="51" t="s">
        <v>206</v>
      </c>
      <c r="AD34" s="51" t="s">
        <v>207</v>
      </c>
      <c r="AE34" s="51" t="s">
        <v>208</v>
      </c>
      <c r="AF34" s="51" t="s">
        <v>209</v>
      </c>
      <c r="AG34" s="51" t="s">
        <v>2</v>
      </c>
      <c r="AH34" s="51" t="s">
        <v>12</v>
      </c>
      <c r="AI34" s="51" t="s">
        <v>1</v>
      </c>
      <c r="AJ34" s="51" t="s">
        <v>4</v>
      </c>
      <c r="AK34" s="51" t="s">
        <v>5</v>
      </c>
      <c r="AL34" s="51" t="s">
        <v>210</v>
      </c>
      <c r="AM34" s="51" t="s">
        <v>3</v>
      </c>
      <c r="AN34" s="51" t="s">
        <v>211</v>
      </c>
      <c r="AO34" s="51" t="s">
        <v>184</v>
      </c>
      <c r="AP34" s="51" t="s">
        <v>0</v>
      </c>
      <c r="AQ34" s="51" t="s">
        <v>9</v>
      </c>
      <c r="AR34" s="51" t="s">
        <v>10</v>
      </c>
      <c r="AS34" s="51" t="s">
        <v>11</v>
      </c>
      <c r="AT34" s="51" t="s">
        <v>20</v>
      </c>
      <c r="AU34" s="51"/>
    </row>
    <row r="35" spans="1:47" ht="14.45" customHeight="1" x14ac:dyDescent="0.3">
      <c r="A35" s="10" t="s">
        <v>30</v>
      </c>
      <c r="B35" s="2" t="s">
        <v>27</v>
      </c>
      <c r="C35" s="25"/>
      <c r="D35" s="25"/>
      <c r="E35" s="25"/>
      <c r="F35" s="2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25">
        <f t="shared" ref="T35:T39" si="6">SUM(C35:S35)</f>
        <v>0</v>
      </c>
      <c r="U35" s="26"/>
      <c r="V35" s="5" t="s">
        <v>249</v>
      </c>
      <c r="W35" s="5">
        <f>T37</f>
        <v>0</v>
      </c>
      <c r="X35" s="2" t="s">
        <v>27</v>
      </c>
      <c r="Y35" s="5">
        <f>T35</f>
        <v>0</v>
      </c>
      <c r="Z35" s="5">
        <f>T42</f>
        <v>0</v>
      </c>
      <c r="AB35" s="2" t="s">
        <v>99</v>
      </c>
      <c r="AC35" s="5">
        <f>C40</f>
        <v>0</v>
      </c>
      <c r="AD35" s="5">
        <f t="shared" ref="AD35:AT35" si="7">D40</f>
        <v>0</v>
      </c>
      <c r="AE35" s="5">
        <f t="shared" si="7"/>
        <v>0</v>
      </c>
      <c r="AF35" s="5">
        <f t="shared" si="7"/>
        <v>0</v>
      </c>
      <c r="AG35" s="5">
        <f t="shared" si="7"/>
        <v>0</v>
      </c>
      <c r="AH35" s="5">
        <f t="shared" si="7"/>
        <v>0</v>
      </c>
      <c r="AI35" s="5">
        <f t="shared" si="7"/>
        <v>0</v>
      </c>
      <c r="AJ35" s="5">
        <f t="shared" si="7"/>
        <v>0</v>
      </c>
      <c r="AK35" s="5">
        <f t="shared" si="7"/>
        <v>0</v>
      </c>
      <c r="AL35" s="5">
        <f t="shared" si="7"/>
        <v>0</v>
      </c>
      <c r="AM35" s="5">
        <f t="shared" si="7"/>
        <v>0</v>
      </c>
      <c r="AN35" s="5">
        <f t="shared" si="7"/>
        <v>0</v>
      </c>
      <c r="AO35" s="5">
        <f t="shared" si="7"/>
        <v>0</v>
      </c>
      <c r="AP35" s="5">
        <f t="shared" si="7"/>
        <v>0</v>
      </c>
      <c r="AQ35" s="5">
        <f t="shared" si="7"/>
        <v>0</v>
      </c>
      <c r="AR35" s="5">
        <f t="shared" si="7"/>
        <v>0</v>
      </c>
      <c r="AS35" s="5">
        <f t="shared" si="7"/>
        <v>0</v>
      </c>
      <c r="AT35" s="5">
        <f t="shared" si="7"/>
        <v>0</v>
      </c>
    </row>
    <row r="36" spans="1:47" ht="14.45" customHeight="1" x14ac:dyDescent="0.3">
      <c r="A36" s="11" t="s">
        <v>31</v>
      </c>
      <c r="B36" s="2" t="s">
        <v>28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>
        <f t="shared" si="6"/>
        <v>0</v>
      </c>
      <c r="U36" s="26"/>
      <c r="V36" s="5" t="s">
        <v>178</v>
      </c>
      <c r="W36" s="5">
        <f>T38</f>
        <v>0</v>
      </c>
      <c r="X36" s="2" t="s">
        <v>28</v>
      </c>
      <c r="Y36" s="5">
        <f>T36</f>
        <v>0</v>
      </c>
      <c r="Z36" s="5">
        <f>T43</f>
        <v>0</v>
      </c>
      <c r="AB36" s="2" t="s">
        <v>100</v>
      </c>
      <c r="AC36" s="5">
        <f>C46</f>
        <v>0</v>
      </c>
      <c r="AD36" s="5">
        <f t="shared" ref="AD36:AT36" si="8">D46</f>
        <v>0</v>
      </c>
      <c r="AE36" s="5">
        <f t="shared" si="8"/>
        <v>0</v>
      </c>
      <c r="AF36" s="5">
        <f t="shared" si="8"/>
        <v>0</v>
      </c>
      <c r="AG36" s="5">
        <f t="shared" si="8"/>
        <v>0</v>
      </c>
      <c r="AH36" s="5">
        <f t="shared" si="8"/>
        <v>0</v>
      </c>
      <c r="AI36" s="5">
        <f t="shared" si="8"/>
        <v>0</v>
      </c>
      <c r="AJ36" s="5">
        <f t="shared" si="8"/>
        <v>0</v>
      </c>
      <c r="AK36" s="5">
        <f t="shared" si="8"/>
        <v>0</v>
      </c>
      <c r="AL36" s="5">
        <f t="shared" si="8"/>
        <v>0</v>
      </c>
      <c r="AM36" s="5">
        <f t="shared" si="8"/>
        <v>0</v>
      </c>
      <c r="AN36" s="5">
        <f t="shared" si="8"/>
        <v>0</v>
      </c>
      <c r="AO36" s="5">
        <f t="shared" si="8"/>
        <v>0</v>
      </c>
      <c r="AP36" s="5">
        <f t="shared" si="8"/>
        <v>0</v>
      </c>
      <c r="AQ36" s="5">
        <f t="shared" si="8"/>
        <v>0</v>
      </c>
      <c r="AR36" s="5">
        <f t="shared" si="8"/>
        <v>0</v>
      </c>
      <c r="AS36" s="5">
        <f t="shared" si="8"/>
        <v>0</v>
      </c>
      <c r="AT36" s="5">
        <f t="shared" si="8"/>
        <v>0</v>
      </c>
    </row>
    <row r="37" spans="1:47" ht="14.45" customHeight="1" x14ac:dyDescent="0.3">
      <c r="A37" s="11" t="s">
        <v>32</v>
      </c>
      <c r="B37" s="2" t="s">
        <v>29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>
        <f t="shared" si="6"/>
        <v>0</v>
      </c>
      <c r="U37" s="26"/>
      <c r="V37" s="5"/>
      <c r="X37" s="2" t="s">
        <v>29</v>
      </c>
      <c r="Y37" s="5">
        <f>T37</f>
        <v>0</v>
      </c>
      <c r="Z37" s="5">
        <f>T44</f>
        <v>0</v>
      </c>
      <c r="AB37" s="2" t="s">
        <v>213</v>
      </c>
      <c r="AC37" s="5">
        <f>C17</f>
        <v>0</v>
      </c>
      <c r="AD37" s="5">
        <f t="shared" ref="AD37:AT37" si="9">D17</f>
        <v>0</v>
      </c>
      <c r="AE37" s="5">
        <f t="shared" si="9"/>
        <v>0</v>
      </c>
      <c r="AF37" s="5">
        <f t="shared" si="9"/>
        <v>0</v>
      </c>
      <c r="AG37" s="5">
        <f t="shared" si="9"/>
        <v>0</v>
      </c>
      <c r="AH37" s="5">
        <f t="shared" si="9"/>
        <v>0</v>
      </c>
      <c r="AI37" s="5">
        <f t="shared" si="9"/>
        <v>0</v>
      </c>
      <c r="AJ37" s="5">
        <f t="shared" si="9"/>
        <v>0</v>
      </c>
      <c r="AK37" s="5">
        <f t="shared" si="9"/>
        <v>0</v>
      </c>
      <c r="AL37" s="5">
        <f t="shared" si="9"/>
        <v>0</v>
      </c>
      <c r="AM37" s="5">
        <f t="shared" si="9"/>
        <v>0</v>
      </c>
      <c r="AN37" s="5">
        <f t="shared" si="9"/>
        <v>0</v>
      </c>
      <c r="AO37" s="5">
        <f t="shared" si="9"/>
        <v>0</v>
      </c>
      <c r="AP37" s="5">
        <f t="shared" si="9"/>
        <v>0</v>
      </c>
      <c r="AQ37" s="5">
        <f t="shared" si="9"/>
        <v>0</v>
      </c>
      <c r="AR37" s="5">
        <f t="shared" si="9"/>
        <v>0</v>
      </c>
      <c r="AS37" s="5">
        <f t="shared" si="9"/>
        <v>0</v>
      </c>
      <c r="AT37" s="5">
        <f t="shared" si="9"/>
        <v>0</v>
      </c>
    </row>
    <row r="38" spans="1:47" ht="14.45" customHeight="1" x14ac:dyDescent="0.3">
      <c r="A38" s="14" t="s">
        <v>152</v>
      </c>
      <c r="B38" s="2" t="s">
        <v>127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>
        <f t="shared" si="6"/>
        <v>0</v>
      </c>
      <c r="U38" s="26"/>
      <c r="V38" s="5"/>
      <c r="X38" s="7" t="s">
        <v>33</v>
      </c>
      <c r="Y38" s="5">
        <f>T39</f>
        <v>0</v>
      </c>
      <c r="Z38" s="5">
        <f>T45</f>
        <v>0</v>
      </c>
      <c r="AB38" s="2" t="s">
        <v>214</v>
      </c>
      <c r="AC38" s="29" t="e">
        <f>AC36/AC37</f>
        <v>#DIV/0!</v>
      </c>
      <c r="AD38" s="29" t="e">
        <f t="shared" ref="AD38:AT38" si="10">AD36/AD37</f>
        <v>#DIV/0!</v>
      </c>
      <c r="AE38" s="29" t="e">
        <f t="shared" si="10"/>
        <v>#DIV/0!</v>
      </c>
      <c r="AF38" s="29" t="e">
        <f t="shared" si="10"/>
        <v>#DIV/0!</v>
      </c>
      <c r="AG38" s="29" t="e">
        <f t="shared" si="10"/>
        <v>#DIV/0!</v>
      </c>
      <c r="AH38" s="29" t="e">
        <f t="shared" si="10"/>
        <v>#DIV/0!</v>
      </c>
      <c r="AI38" s="29" t="e">
        <f t="shared" si="10"/>
        <v>#DIV/0!</v>
      </c>
      <c r="AJ38" s="29" t="e">
        <f t="shared" si="10"/>
        <v>#DIV/0!</v>
      </c>
      <c r="AK38" s="29" t="e">
        <f t="shared" si="10"/>
        <v>#DIV/0!</v>
      </c>
      <c r="AL38" s="29" t="e">
        <f t="shared" si="10"/>
        <v>#DIV/0!</v>
      </c>
      <c r="AM38" s="29" t="e">
        <f t="shared" si="10"/>
        <v>#DIV/0!</v>
      </c>
      <c r="AN38" s="29" t="e">
        <f t="shared" si="10"/>
        <v>#DIV/0!</v>
      </c>
      <c r="AO38" s="29" t="e">
        <f t="shared" si="10"/>
        <v>#DIV/0!</v>
      </c>
      <c r="AP38" s="29" t="e">
        <f t="shared" si="10"/>
        <v>#DIV/0!</v>
      </c>
      <c r="AQ38" s="29" t="e">
        <f t="shared" si="10"/>
        <v>#DIV/0!</v>
      </c>
      <c r="AR38" s="29" t="e">
        <f t="shared" si="10"/>
        <v>#DIV/0!</v>
      </c>
      <c r="AS38" s="29" t="e">
        <f t="shared" si="10"/>
        <v>#DIV/0!</v>
      </c>
      <c r="AT38" s="29" t="e">
        <f t="shared" si="10"/>
        <v>#DIV/0!</v>
      </c>
    </row>
    <row r="39" spans="1:47" ht="14.45" customHeight="1" x14ac:dyDescent="0.3">
      <c r="A39" s="31" t="s">
        <v>153</v>
      </c>
      <c r="B39" s="7" t="s">
        <v>33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>
        <f t="shared" si="6"/>
        <v>0</v>
      </c>
      <c r="U39" s="8"/>
      <c r="V39" s="5"/>
      <c r="X39" s="7" t="s">
        <v>129</v>
      </c>
      <c r="Y39" s="5">
        <f>SUM(Y35:Y38)</f>
        <v>0</v>
      </c>
      <c r="Z39" s="7" t="s">
        <v>98</v>
      </c>
      <c r="AA39" s="5">
        <f>SUM(Z35:Z38)</f>
        <v>0</v>
      </c>
    </row>
    <row r="40" spans="1:47" ht="14.45" customHeight="1" x14ac:dyDescent="0.3">
      <c r="A40" s="15"/>
      <c r="B40" s="7" t="s">
        <v>20</v>
      </c>
      <c r="C40" s="25">
        <f>SUM(C35:C39)</f>
        <v>0</v>
      </c>
      <c r="D40" s="25">
        <f t="shared" ref="D40:S40" si="11">SUM(D35:D39)</f>
        <v>0</v>
      </c>
      <c r="E40" s="25">
        <f t="shared" si="11"/>
        <v>0</v>
      </c>
      <c r="F40" s="25">
        <f t="shared" si="11"/>
        <v>0</v>
      </c>
      <c r="G40" s="25">
        <f t="shared" si="11"/>
        <v>0</v>
      </c>
      <c r="H40" s="25">
        <f t="shared" si="11"/>
        <v>0</v>
      </c>
      <c r="I40" s="25">
        <f t="shared" si="11"/>
        <v>0</v>
      </c>
      <c r="J40" s="25">
        <f t="shared" si="11"/>
        <v>0</v>
      </c>
      <c r="K40" s="25">
        <f t="shared" si="11"/>
        <v>0</v>
      </c>
      <c r="L40" s="25">
        <f t="shared" si="11"/>
        <v>0</v>
      </c>
      <c r="M40" s="25">
        <f t="shared" si="11"/>
        <v>0</v>
      </c>
      <c r="N40" s="25">
        <f t="shared" si="11"/>
        <v>0</v>
      </c>
      <c r="O40" s="25"/>
      <c r="P40" s="25">
        <f t="shared" si="11"/>
        <v>0</v>
      </c>
      <c r="Q40" s="25">
        <f t="shared" si="11"/>
        <v>0</v>
      </c>
      <c r="R40" s="25">
        <f t="shared" si="11"/>
        <v>0</v>
      </c>
      <c r="S40" s="25">
        <f t="shared" si="11"/>
        <v>0</v>
      </c>
      <c r="T40" s="25">
        <f>SUM(C40:S40)</f>
        <v>0</v>
      </c>
      <c r="U40" s="5">
        <f>SUM(T35:T39)-T40</f>
        <v>0</v>
      </c>
      <c r="V40" t="s">
        <v>62</v>
      </c>
      <c r="Y40" s="5"/>
      <c r="Z40" s="7" t="s">
        <v>101</v>
      </c>
      <c r="AA40" s="5">
        <f>Y39</f>
        <v>0</v>
      </c>
      <c r="AB40" s="29"/>
    </row>
    <row r="41" spans="1:47" ht="14.45" x14ac:dyDescent="0.3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Z41" s="7" t="s">
        <v>175</v>
      </c>
      <c r="AA41" s="32" t="e">
        <f>AA39/AA40</f>
        <v>#DIV/0!</v>
      </c>
    </row>
    <row r="42" spans="1:47" ht="14.45" x14ac:dyDescent="0.3">
      <c r="A42" s="10" t="s">
        <v>30</v>
      </c>
      <c r="B42" s="2" t="s">
        <v>27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>
        <f>SUM(C42:S42)</f>
        <v>0</v>
      </c>
    </row>
    <row r="43" spans="1:47" ht="14.45" x14ac:dyDescent="0.3">
      <c r="A43" s="11" t="s">
        <v>31</v>
      </c>
      <c r="B43" s="2" t="s">
        <v>28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>
        <f t="shared" ref="T43:T46" si="12">SUM(C43:S43)</f>
        <v>0</v>
      </c>
    </row>
    <row r="44" spans="1:47" ht="14.45" x14ac:dyDescent="0.3">
      <c r="A44" s="11" t="s">
        <v>32</v>
      </c>
      <c r="B44" s="2" t="s">
        <v>29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>
        <f t="shared" si="12"/>
        <v>0</v>
      </c>
    </row>
    <row r="45" spans="1:47" ht="14.45" x14ac:dyDescent="0.3">
      <c r="A45" s="14" t="s">
        <v>154</v>
      </c>
      <c r="B45" s="7" t="s">
        <v>33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>
        <f t="shared" si="12"/>
        <v>0</v>
      </c>
    </row>
    <row r="46" spans="1:47" ht="14.45" x14ac:dyDescent="0.3">
      <c r="A46" s="15"/>
      <c r="B46" s="7" t="s">
        <v>20</v>
      </c>
      <c r="C46" s="25">
        <f>SUM(C42:C45)</f>
        <v>0</v>
      </c>
      <c r="D46" s="25">
        <f t="shared" ref="D46" si="13">SUM(D42:D45)</f>
        <v>0</v>
      </c>
      <c r="E46" s="25">
        <f t="shared" ref="E46" si="14">SUM(E42:E45)</f>
        <v>0</v>
      </c>
      <c r="F46" s="25">
        <f t="shared" ref="F46" si="15">SUM(F42:F45)</f>
        <v>0</v>
      </c>
      <c r="G46" s="25">
        <f t="shared" ref="G46" si="16">SUM(G42:G45)</f>
        <v>0</v>
      </c>
      <c r="H46" s="25">
        <f t="shared" ref="H46" si="17">SUM(H42:H45)</f>
        <v>0</v>
      </c>
      <c r="I46" s="25">
        <f t="shared" ref="I46" si="18">SUM(I42:I45)</f>
        <v>0</v>
      </c>
      <c r="J46" s="25">
        <f t="shared" ref="J46" si="19">SUM(J42:J45)</f>
        <v>0</v>
      </c>
      <c r="K46" s="25">
        <f t="shared" ref="K46" si="20">SUM(K42:K45)</f>
        <v>0</v>
      </c>
      <c r="L46" s="25">
        <f t="shared" ref="L46" si="21">SUM(L42:L45)</f>
        <v>0</v>
      </c>
      <c r="M46" s="25">
        <f t="shared" ref="M46" si="22">SUM(M42:M45)</f>
        <v>0</v>
      </c>
      <c r="N46" s="25">
        <f t="shared" ref="N46" si="23">SUM(N42:N45)</f>
        <v>0</v>
      </c>
      <c r="O46" s="25"/>
      <c r="P46" s="25">
        <f t="shared" ref="P46" si="24">SUM(P42:P45)</f>
        <v>0</v>
      </c>
      <c r="Q46" s="25">
        <f t="shared" ref="Q46" si="25">SUM(Q42:Q45)</f>
        <v>0</v>
      </c>
      <c r="R46" s="25">
        <f t="shared" ref="R46" si="26">SUM(R42:R45)</f>
        <v>0</v>
      </c>
      <c r="S46" s="25">
        <f t="shared" ref="S46" si="27">SUM(S42:S45)</f>
        <v>0</v>
      </c>
      <c r="T46" s="25">
        <f t="shared" si="12"/>
        <v>0</v>
      </c>
      <c r="U46" s="5">
        <f>SUM(T42:T45)-T46</f>
        <v>0</v>
      </c>
      <c r="V46" t="s">
        <v>62</v>
      </c>
    </row>
    <row r="47" spans="1:47" ht="21" customHeight="1" x14ac:dyDescent="0.3">
      <c r="T47" s="23"/>
    </row>
    <row r="48" spans="1:47" ht="14.45" x14ac:dyDescent="0.3">
      <c r="A48" s="6" t="s">
        <v>26</v>
      </c>
      <c r="B48" t="s">
        <v>120</v>
      </c>
    </row>
    <row r="49" spans="1:2" ht="14.45" x14ac:dyDescent="0.3">
      <c r="B49" t="s">
        <v>119</v>
      </c>
    </row>
    <row r="50" spans="1:2" ht="21" customHeight="1" x14ac:dyDescent="0.3">
      <c r="A50" s="16"/>
    </row>
    <row r="51" spans="1:2" ht="14.45" x14ac:dyDescent="0.3">
      <c r="A51" s="6" t="s">
        <v>68</v>
      </c>
      <c r="B51" t="s">
        <v>121</v>
      </c>
    </row>
    <row r="52" spans="1:2" ht="14.45" x14ac:dyDescent="0.3">
      <c r="B52" t="s">
        <v>119</v>
      </c>
    </row>
    <row r="53" spans="1:2" ht="14.45" x14ac:dyDescent="0.3">
      <c r="B53" t="s">
        <v>215</v>
      </c>
    </row>
    <row r="54" spans="1:2" ht="14.45" x14ac:dyDescent="0.3">
      <c r="B54" t="s">
        <v>122</v>
      </c>
    </row>
    <row r="56" spans="1:2" ht="14.45" x14ac:dyDescent="0.3">
      <c r="A56" s="6" t="s">
        <v>118</v>
      </c>
      <c r="B56" t="s">
        <v>218</v>
      </c>
    </row>
    <row r="57" spans="1:2" ht="14.45" x14ac:dyDescent="0.3">
      <c r="B57" t="s">
        <v>219</v>
      </c>
    </row>
    <row r="58" spans="1:2" ht="14.45" x14ac:dyDescent="0.3">
      <c r="B58" t="s">
        <v>205</v>
      </c>
    </row>
  </sheetData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5"/>
  <sheetViews>
    <sheetView workbookViewId="0"/>
  </sheetViews>
  <sheetFormatPr defaultRowHeight="15" x14ac:dyDescent="0.25"/>
  <cols>
    <col min="1" max="1" width="31.5703125" customWidth="1"/>
    <col min="2" max="2" width="12.85546875" bestFit="1" customWidth="1"/>
    <col min="3" max="10" width="9.140625" customWidth="1"/>
    <col min="11" max="11" width="10" bestFit="1" customWidth="1"/>
  </cols>
  <sheetData>
    <row r="1" spans="1:11" ht="18" x14ac:dyDescent="0.35">
      <c r="A1" s="54" t="s">
        <v>220</v>
      </c>
    </row>
    <row r="2" spans="1:11" ht="18" x14ac:dyDescent="0.35">
      <c r="A2" s="54" t="s">
        <v>221</v>
      </c>
    </row>
    <row r="4" spans="1:11" ht="14.45" x14ac:dyDescent="0.3">
      <c r="A4" s="58">
        <f>Questionnaire!F2</f>
        <v>0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1" ht="14.45" x14ac:dyDescent="0.3">
      <c r="A5" s="58" t="s">
        <v>61</v>
      </c>
      <c r="B5" s="58"/>
      <c r="C5" s="58"/>
      <c r="D5" s="58"/>
      <c r="E5" s="58"/>
      <c r="F5" s="58"/>
      <c r="G5" s="58"/>
      <c r="H5" s="58"/>
      <c r="I5" s="58"/>
      <c r="J5" s="58"/>
      <c r="K5" s="58"/>
    </row>
    <row r="6" spans="1:11" ht="14.45" x14ac:dyDescent="0.3">
      <c r="C6" s="59">
        <f>Questionnaire!B22</f>
        <v>0</v>
      </c>
      <c r="D6" s="59"/>
      <c r="E6" s="59"/>
      <c r="F6" s="59"/>
    </row>
    <row r="7" spans="1:11" s="49" customFormat="1" ht="14.45" x14ac:dyDescent="0.3">
      <c r="A7" s="48"/>
      <c r="B7" s="48" t="s">
        <v>185</v>
      </c>
      <c r="C7" s="48" t="s">
        <v>38</v>
      </c>
      <c r="D7" s="48" t="s">
        <v>39</v>
      </c>
      <c r="E7" s="48" t="s">
        <v>42</v>
      </c>
      <c r="F7" s="48" t="s">
        <v>40</v>
      </c>
      <c r="G7" s="48" t="s">
        <v>43</v>
      </c>
      <c r="H7" s="48" t="s">
        <v>5</v>
      </c>
      <c r="I7" s="48" t="s">
        <v>0</v>
      </c>
      <c r="J7" s="48" t="s">
        <v>41</v>
      </c>
      <c r="K7" s="48" t="s">
        <v>44</v>
      </c>
    </row>
    <row r="8" spans="1:11" ht="6.6" customHeight="1" x14ac:dyDescent="0.3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ht="14.45" customHeight="1" x14ac:dyDescent="0.3">
      <c r="A9" s="37" t="s">
        <v>45</v>
      </c>
      <c r="B9" s="38">
        <f>Questionnaire!L9+Questionnaire!M9+Questionnaire!N9+Questionnaire!O9</f>
        <v>0</v>
      </c>
      <c r="C9" s="38">
        <f>Questionnaire!C9+Questionnaire!D9</f>
        <v>0</v>
      </c>
      <c r="D9" s="38">
        <f>Questionnaire!F9</f>
        <v>0</v>
      </c>
      <c r="E9" s="38">
        <f>Questionnaire!G9+Questionnaire!H9</f>
        <v>0</v>
      </c>
      <c r="F9" s="38">
        <f>Questionnaire!E9</f>
        <v>0</v>
      </c>
      <c r="G9" s="38">
        <f>Questionnaire!J9+Questionnaire!I9</f>
        <v>0</v>
      </c>
      <c r="H9" s="38">
        <f>Questionnaire!K9</f>
        <v>0</v>
      </c>
      <c r="I9" s="38">
        <f>Questionnaire!P9</f>
        <v>0</v>
      </c>
      <c r="J9" s="38">
        <f>Questionnaire!Q9+Questionnaire!R9+Questionnaire!S9</f>
        <v>0</v>
      </c>
      <c r="K9" s="38">
        <f>Questionnaire!T9</f>
        <v>0</v>
      </c>
    </row>
    <row r="10" spans="1:11" ht="14.45" x14ac:dyDescent="0.3">
      <c r="A10" s="37" t="s">
        <v>46</v>
      </c>
      <c r="B10" s="38">
        <f>Questionnaire!L15+Questionnaire!M15+Questionnaire!N15+Questionnaire!O15</f>
        <v>0</v>
      </c>
      <c r="C10" s="38">
        <f>Questionnaire!C15+Questionnaire!D15</f>
        <v>0</v>
      </c>
      <c r="D10" s="38">
        <f>Questionnaire!F15</f>
        <v>0</v>
      </c>
      <c r="E10" s="38">
        <f>Questionnaire!G15+Questionnaire!H15</f>
        <v>0</v>
      </c>
      <c r="F10" s="38">
        <f>Questionnaire!E15</f>
        <v>0</v>
      </c>
      <c r="G10" s="38">
        <f>Questionnaire!J15+Questionnaire!I15</f>
        <v>0</v>
      </c>
      <c r="H10" s="38">
        <f>Questionnaire!K15</f>
        <v>0</v>
      </c>
      <c r="I10" s="38">
        <f>Questionnaire!P15</f>
        <v>0</v>
      </c>
      <c r="J10" s="38">
        <f>Questionnaire!Q15+Questionnaire!R15+Questionnaire!S15</f>
        <v>0</v>
      </c>
      <c r="K10" s="38">
        <f>Questionnaire!T15</f>
        <v>0</v>
      </c>
    </row>
    <row r="11" spans="1:11" ht="14.45" x14ac:dyDescent="0.3">
      <c r="A11" s="37" t="s">
        <v>47</v>
      </c>
      <c r="B11" s="38">
        <f>Questionnaire!L10+Questionnaire!M10+Questionnaire!N10+Questionnaire!O10</f>
        <v>0</v>
      </c>
      <c r="C11" s="38">
        <f>Questionnaire!C10+Questionnaire!D10</f>
        <v>0</v>
      </c>
      <c r="D11" s="38">
        <f>Questionnaire!F10</f>
        <v>0</v>
      </c>
      <c r="E11" s="38">
        <f>Questionnaire!G10+Questionnaire!H10</f>
        <v>0</v>
      </c>
      <c r="F11" s="38">
        <f>Questionnaire!E10</f>
        <v>0</v>
      </c>
      <c r="G11" s="38">
        <f>Questionnaire!J10+Questionnaire!I10</f>
        <v>0</v>
      </c>
      <c r="H11" s="38">
        <f>Questionnaire!K10</f>
        <v>0</v>
      </c>
      <c r="I11" s="38">
        <f>Questionnaire!P10</f>
        <v>0</v>
      </c>
      <c r="J11" s="38">
        <f>Questionnaire!Q10+Questionnaire!R10+Questionnaire!S10</f>
        <v>0</v>
      </c>
      <c r="K11" s="38">
        <f>Questionnaire!T10</f>
        <v>0</v>
      </c>
    </row>
    <row r="12" spans="1:11" ht="14.45" x14ac:dyDescent="0.3">
      <c r="A12" s="37" t="s">
        <v>48</v>
      </c>
      <c r="B12" s="38">
        <f>Questionnaire!L12+Questionnaire!L13+Questionnaire!L14+Questionnaire!M12+Questionnaire!M13+Questionnaire!M14+Questionnaire!N12+Questionnaire!N13+Questionnaire!N14+Questionnaire!O12+Questionnaire!O13+Questionnaire!O14</f>
        <v>0</v>
      </c>
      <c r="C12" s="38">
        <f>Questionnaire!C12+Questionnaire!C13+Questionnaire!C14+Questionnaire!D12+Questionnaire!D13+Questionnaire!D14</f>
        <v>0</v>
      </c>
      <c r="D12" s="38">
        <f>Questionnaire!F12+Questionnaire!F13+Questionnaire!F14</f>
        <v>0</v>
      </c>
      <c r="E12" s="38">
        <f>Questionnaire!G12+Questionnaire!G13+Questionnaire!G14+Questionnaire!H12+Questionnaire!H13+Questionnaire!H14</f>
        <v>0</v>
      </c>
      <c r="F12" s="38">
        <f>Questionnaire!E12+Questionnaire!E13+Questionnaire!E14</f>
        <v>0</v>
      </c>
      <c r="G12" s="38">
        <f>Questionnaire!I12+Questionnaire!I13+Questionnaire!I14+Questionnaire!J12+Questionnaire!J13+Questionnaire!J14</f>
        <v>0</v>
      </c>
      <c r="H12" s="38">
        <f>Questionnaire!K12+Questionnaire!K13+Questionnaire!K14</f>
        <v>0</v>
      </c>
      <c r="I12" s="38">
        <f>Questionnaire!P12+Questionnaire!P13+Questionnaire!P14</f>
        <v>0</v>
      </c>
      <c r="J12" s="38">
        <f>Questionnaire!Q12+Questionnaire!Q13+Questionnaire!Q14+Questionnaire!R12+Questionnaire!R13+Questionnaire!R14+Questionnaire!S12+Questionnaire!S13+Questionnaire!S14</f>
        <v>0</v>
      </c>
      <c r="K12" s="38">
        <f>Questionnaire!T12+Questionnaire!T13+Questionnaire!T14</f>
        <v>0</v>
      </c>
    </row>
    <row r="13" spans="1:11" ht="14.45" x14ac:dyDescent="0.3">
      <c r="A13" s="37" t="s">
        <v>49</v>
      </c>
      <c r="B13" s="38">
        <f>Questionnaire!L11+Questionnaire!M11+Questionnaire!N11+Questionnaire!O11</f>
        <v>0</v>
      </c>
      <c r="C13" s="38">
        <f>Questionnaire!C11+Questionnaire!D11</f>
        <v>0</v>
      </c>
      <c r="D13" s="38">
        <f>Questionnaire!F11</f>
        <v>0</v>
      </c>
      <c r="E13" s="38">
        <f>Questionnaire!G11+Questionnaire!H11</f>
        <v>0</v>
      </c>
      <c r="F13" s="38">
        <f>Questionnaire!E11</f>
        <v>0</v>
      </c>
      <c r="G13" s="38">
        <f>Questionnaire!J11+Questionnaire!I11</f>
        <v>0</v>
      </c>
      <c r="H13" s="38">
        <f>Questionnaire!K11</f>
        <v>0</v>
      </c>
      <c r="I13" s="38">
        <f>Questionnaire!P11</f>
        <v>0</v>
      </c>
      <c r="J13" s="38">
        <f>Questionnaire!Q11+Questionnaire!R11+Questionnaire!S11</f>
        <v>0</v>
      </c>
      <c r="K13" s="38">
        <f>Questionnaire!T11</f>
        <v>0</v>
      </c>
    </row>
    <row r="14" spans="1:11" ht="19.350000000000001" customHeight="1" x14ac:dyDescent="0.3">
      <c r="A14" s="37" t="s">
        <v>63</v>
      </c>
      <c r="B14" s="38">
        <f>Questionnaire!L16+Questionnaire!M16+Questionnaire!N16+Questionnaire!O16</f>
        <v>0</v>
      </c>
      <c r="C14" s="38">
        <f>Questionnaire!C16+Questionnaire!D16</f>
        <v>0</v>
      </c>
      <c r="D14" s="38">
        <f>Questionnaire!F16</f>
        <v>0</v>
      </c>
      <c r="E14" s="38">
        <f>Questionnaire!G16+Questionnaire!H16</f>
        <v>0</v>
      </c>
      <c r="F14" s="38">
        <f>Questionnaire!E16</f>
        <v>0</v>
      </c>
      <c r="G14" s="38">
        <f>Questionnaire!I16+Questionnaire!J16</f>
        <v>0</v>
      </c>
      <c r="H14" s="38">
        <f>Questionnaire!K16</f>
        <v>0</v>
      </c>
      <c r="I14" s="38">
        <f>Questionnaire!P16</f>
        <v>0</v>
      </c>
      <c r="J14" s="38">
        <f>Questionnaire!Q16+Questionnaire!R16+Questionnaire!S16</f>
        <v>0</v>
      </c>
      <c r="K14" s="38">
        <f>Questionnaire!T16</f>
        <v>0</v>
      </c>
    </row>
    <row r="15" spans="1:11" ht="14.45" customHeight="1" x14ac:dyDescent="0.3">
      <c r="A15" s="37" t="s">
        <v>64</v>
      </c>
      <c r="B15" s="38">
        <f>B14-B13</f>
        <v>0</v>
      </c>
      <c r="C15" s="38">
        <f t="shared" ref="C15:K15" si="0">C14-C13</f>
        <v>0</v>
      </c>
      <c r="D15" s="38">
        <f t="shared" si="0"/>
        <v>0</v>
      </c>
      <c r="E15" s="38">
        <f t="shared" si="0"/>
        <v>0</v>
      </c>
      <c r="F15" s="38">
        <f t="shared" si="0"/>
        <v>0</v>
      </c>
      <c r="G15" s="38">
        <f t="shared" si="0"/>
        <v>0</v>
      </c>
      <c r="H15" s="38">
        <f t="shared" si="0"/>
        <v>0</v>
      </c>
      <c r="I15" s="38">
        <f t="shared" si="0"/>
        <v>0</v>
      </c>
      <c r="J15" s="38">
        <f t="shared" si="0"/>
        <v>0</v>
      </c>
      <c r="K15" s="38">
        <f t="shared" si="0"/>
        <v>0</v>
      </c>
    </row>
    <row r="16" spans="1:11" ht="14.45" x14ac:dyDescent="0.3">
      <c r="A16" s="37" t="s">
        <v>65</v>
      </c>
      <c r="B16" s="38">
        <f>B15/12</f>
        <v>0</v>
      </c>
      <c r="C16" s="38">
        <f t="shared" ref="C16:K16" si="1">C15/12</f>
        <v>0</v>
      </c>
      <c r="D16" s="38">
        <f t="shared" si="1"/>
        <v>0</v>
      </c>
      <c r="E16" s="38">
        <f t="shared" si="1"/>
        <v>0</v>
      </c>
      <c r="F16" s="38">
        <f t="shared" si="1"/>
        <v>0</v>
      </c>
      <c r="G16" s="38">
        <f t="shared" si="1"/>
        <v>0</v>
      </c>
      <c r="H16" s="38">
        <f t="shared" si="1"/>
        <v>0</v>
      </c>
      <c r="I16" s="38">
        <f t="shared" si="1"/>
        <v>0</v>
      </c>
      <c r="J16" s="38">
        <f t="shared" si="1"/>
        <v>0</v>
      </c>
      <c r="K16" s="38">
        <f t="shared" si="1"/>
        <v>0</v>
      </c>
    </row>
    <row r="17" spans="1:11" ht="9" customHeight="1" x14ac:dyDescent="0.3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spans="1:11" ht="14.45" x14ac:dyDescent="0.3">
      <c r="A18" s="39" t="s">
        <v>50</v>
      </c>
      <c r="B18" s="40">
        <f>Questionnaire!L26+Questionnaire!M26+Questionnaire!N26</f>
        <v>0</v>
      </c>
      <c r="C18" s="40">
        <f>Questionnaire!C26+Questionnaire!D26</f>
        <v>0</v>
      </c>
      <c r="D18" s="40">
        <f>Questionnaire!F26</f>
        <v>0</v>
      </c>
      <c r="E18" s="40">
        <f>Questionnaire!G26+Questionnaire!H26</f>
        <v>0</v>
      </c>
      <c r="F18" s="40">
        <f>Questionnaire!E26</f>
        <v>0</v>
      </c>
      <c r="G18" s="40">
        <f>Questionnaire!I26+Questionnaire!J26</f>
        <v>0</v>
      </c>
      <c r="H18" s="40">
        <f>Questionnaire!K26</f>
        <v>0</v>
      </c>
      <c r="I18" s="40">
        <f>Questionnaire!P26</f>
        <v>0</v>
      </c>
      <c r="J18" s="40">
        <f>Questionnaire!Q26+Questionnaire!R26+Questionnaire!S26</f>
        <v>0</v>
      </c>
      <c r="K18" s="40">
        <f>Questionnaire!T26</f>
        <v>0</v>
      </c>
    </row>
    <row r="19" spans="1:11" ht="14.45" x14ac:dyDescent="0.3">
      <c r="A19" s="39" t="s">
        <v>67</v>
      </c>
      <c r="B19" s="41" t="str">
        <f t="shared" ref="B19:K19" si="2">IFERROR(B18/B15,"-")</f>
        <v>-</v>
      </c>
      <c r="C19" s="41" t="str">
        <f t="shared" si="2"/>
        <v>-</v>
      </c>
      <c r="D19" s="41" t="str">
        <f t="shared" si="2"/>
        <v>-</v>
      </c>
      <c r="E19" s="41" t="str">
        <f t="shared" si="2"/>
        <v>-</v>
      </c>
      <c r="F19" s="41" t="str">
        <f t="shared" si="2"/>
        <v>-</v>
      </c>
      <c r="G19" s="41" t="str">
        <f t="shared" si="2"/>
        <v>-</v>
      </c>
      <c r="H19" s="41" t="str">
        <f t="shared" si="2"/>
        <v>-</v>
      </c>
      <c r="I19" s="41" t="str">
        <f t="shared" si="2"/>
        <v>-</v>
      </c>
      <c r="J19" s="41" t="str">
        <f t="shared" si="2"/>
        <v>-</v>
      </c>
      <c r="K19" s="41" t="str">
        <f t="shared" si="2"/>
        <v>-</v>
      </c>
    </row>
    <row r="20" spans="1:11" ht="14.45" x14ac:dyDescent="0.3">
      <c r="A20" s="39" t="s">
        <v>66</v>
      </c>
      <c r="B20" s="41" t="str">
        <f>IFERROR((Questionnaire!L24+Questionnaire!M24+Questionnaire!N24)/(Questionnaire!L26+Questionnaire!M26+Questionnaire!N26),"-")</f>
        <v>-</v>
      </c>
      <c r="C20" s="41" t="str">
        <f>IFERROR((Questionnaire!C24+Questionnaire!D24)/(Questionnaire!C26+Questionnaire!D26),"-")</f>
        <v>-</v>
      </c>
      <c r="D20" s="41" t="str">
        <f>IFERROR(Questionnaire!F24/Questionnaire!F26,"-")</f>
        <v>-</v>
      </c>
      <c r="E20" s="41" t="str">
        <f>IFERROR((Questionnaire!G24+Questionnaire!H24)/(Questionnaire!G26+Questionnaire!H26),"-")</f>
        <v>-</v>
      </c>
      <c r="F20" s="41" t="str">
        <f>IFERROR(Questionnaire!E24/Questionnaire!E26,"-")</f>
        <v>-</v>
      </c>
      <c r="G20" s="41" t="str">
        <f>IFERROR((Questionnaire!I24+Questionnaire!J24)/(Questionnaire!I26+Questionnaire!J26),"-")</f>
        <v>-</v>
      </c>
      <c r="H20" s="41" t="str">
        <f>IFERROR(Questionnaire!K24/Questionnaire!K26,"-")</f>
        <v>-</v>
      </c>
      <c r="I20" s="41" t="str">
        <f>IFERROR(Questionnaire!P24/Questionnaire!P26,"-")</f>
        <v>-</v>
      </c>
      <c r="J20" s="41" t="str">
        <f>IFERROR((Questionnaire!Q24+Questionnaire!R24+Questionnaire!S24)/(Questionnaire!Q26+Questionnaire!R26+Questionnaire!S26),"-")</f>
        <v>-</v>
      </c>
      <c r="K20" s="41" t="str">
        <f>IFERROR(Questionnaire!T24/Questionnaire!T26,"-")</f>
        <v>-</v>
      </c>
    </row>
    <row r="21" spans="1:11" ht="9" customHeight="1" x14ac:dyDescent="0.3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 ht="14.45" customHeight="1" x14ac:dyDescent="0.3">
      <c r="A22" s="42" t="s">
        <v>188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</row>
    <row r="23" spans="1:11" ht="14.45" x14ac:dyDescent="0.3">
      <c r="A23" s="42" t="s">
        <v>51</v>
      </c>
      <c r="B23" s="43">
        <f>Questionnaire!L35+Questionnaire!M35+Questionnaire!N35</f>
        <v>0</v>
      </c>
      <c r="C23" s="43">
        <f>Questionnaire!C35+Questionnaire!D35</f>
        <v>0</v>
      </c>
      <c r="D23" s="43">
        <f>Questionnaire!F35</f>
        <v>0</v>
      </c>
      <c r="E23" s="43">
        <f>Questionnaire!G35+Questionnaire!H35</f>
        <v>0</v>
      </c>
      <c r="F23" s="43">
        <f>Questionnaire!E35</f>
        <v>0</v>
      </c>
      <c r="G23" s="43">
        <f>Questionnaire!I35+Questionnaire!J35</f>
        <v>0</v>
      </c>
      <c r="H23" s="43">
        <f>Questionnaire!K35</f>
        <v>0</v>
      </c>
      <c r="I23" s="43">
        <f>Questionnaire!P35</f>
        <v>0</v>
      </c>
      <c r="J23" s="43">
        <f>Questionnaire!Q35+Questionnaire!R35+Questionnaire!S35</f>
        <v>0</v>
      </c>
      <c r="K23" s="43">
        <f>Questionnaire!T35</f>
        <v>0</v>
      </c>
    </row>
    <row r="24" spans="1:11" ht="14.45" x14ac:dyDescent="0.3">
      <c r="A24" s="42" t="s">
        <v>52</v>
      </c>
      <c r="B24" s="43">
        <f>Questionnaire!L36+Questionnaire!M36+Questionnaire!N36</f>
        <v>0</v>
      </c>
      <c r="C24" s="43">
        <f>Questionnaire!C36+Questionnaire!D36</f>
        <v>0</v>
      </c>
      <c r="D24" s="43">
        <f>Questionnaire!F36</f>
        <v>0</v>
      </c>
      <c r="E24" s="43">
        <f>Questionnaire!G36+Questionnaire!H36</f>
        <v>0</v>
      </c>
      <c r="F24" s="43">
        <f>Questionnaire!E36</f>
        <v>0</v>
      </c>
      <c r="G24" s="43">
        <f>Questionnaire!I36+Questionnaire!J36</f>
        <v>0</v>
      </c>
      <c r="H24" s="43">
        <f>Questionnaire!K36</f>
        <v>0</v>
      </c>
      <c r="I24" s="43">
        <f>Questionnaire!P36</f>
        <v>0</v>
      </c>
      <c r="J24" s="43">
        <f>Questionnaire!Q36+Questionnaire!R36+Questionnaire!S36</f>
        <v>0</v>
      </c>
      <c r="K24" s="43">
        <f>Questionnaire!T36</f>
        <v>0</v>
      </c>
    </row>
    <row r="25" spans="1:11" ht="14.45" x14ac:dyDescent="0.3">
      <c r="A25" s="42" t="s">
        <v>53</v>
      </c>
      <c r="B25" s="43">
        <f>Questionnaire!L37+Questionnaire!M37+Questionnaire!N37</f>
        <v>0</v>
      </c>
      <c r="C25" s="43">
        <f>Questionnaire!C37+Questionnaire!D37</f>
        <v>0</v>
      </c>
      <c r="D25" s="43">
        <f>Questionnaire!F37</f>
        <v>0</v>
      </c>
      <c r="E25" s="43">
        <f>Questionnaire!G37+Questionnaire!H37</f>
        <v>0</v>
      </c>
      <c r="F25" s="43">
        <f>Questionnaire!E37</f>
        <v>0</v>
      </c>
      <c r="G25" s="43">
        <f>Questionnaire!I37+Questionnaire!J37</f>
        <v>0</v>
      </c>
      <c r="H25" s="43">
        <f>Questionnaire!K37</f>
        <v>0</v>
      </c>
      <c r="I25" s="43">
        <f>Questionnaire!P37</f>
        <v>0</v>
      </c>
      <c r="J25" s="43">
        <f>Questionnaire!Q37+Questionnaire!R37+Questionnaire!S37</f>
        <v>0</v>
      </c>
      <c r="K25" s="43">
        <f>Questionnaire!T37</f>
        <v>0</v>
      </c>
    </row>
    <row r="26" spans="1:11" ht="14.45" x14ac:dyDescent="0.3">
      <c r="A26" s="42" t="s">
        <v>54</v>
      </c>
      <c r="B26" s="43">
        <f>Questionnaire!L39+Questionnaire!M39+Questionnaire!N39</f>
        <v>0</v>
      </c>
      <c r="C26" s="43">
        <f>Questionnaire!C39+Questionnaire!D39</f>
        <v>0</v>
      </c>
      <c r="D26" s="43">
        <f>Questionnaire!F39</f>
        <v>0</v>
      </c>
      <c r="E26" s="43">
        <f>Questionnaire!G39+Questionnaire!H39</f>
        <v>0</v>
      </c>
      <c r="F26" s="43">
        <f>Questionnaire!E39</f>
        <v>0</v>
      </c>
      <c r="G26" s="43">
        <f>Questionnaire!I39+Questionnaire!J39</f>
        <v>0</v>
      </c>
      <c r="H26" s="43">
        <f>Questionnaire!K39</f>
        <v>0</v>
      </c>
      <c r="I26" s="43">
        <f>Questionnaire!P39</f>
        <v>0</v>
      </c>
      <c r="J26" s="43">
        <f>Questionnaire!Q39+Questionnaire!R39+Questionnaire!S39</f>
        <v>0</v>
      </c>
      <c r="K26" s="43">
        <f>Questionnaire!T39</f>
        <v>0</v>
      </c>
    </row>
    <row r="27" spans="1:11" ht="14.45" x14ac:dyDescent="0.3">
      <c r="A27" s="42" t="s">
        <v>55</v>
      </c>
      <c r="B27" s="43">
        <f>Questionnaire!L40+Questionnaire!M40+Questionnaire!N40</f>
        <v>0</v>
      </c>
      <c r="C27" s="43">
        <f>Questionnaire!C40+Questionnaire!D40</f>
        <v>0</v>
      </c>
      <c r="D27" s="43">
        <f>Questionnaire!F40</f>
        <v>0</v>
      </c>
      <c r="E27" s="43">
        <f>Questionnaire!G40+Questionnaire!H40</f>
        <v>0</v>
      </c>
      <c r="F27" s="43">
        <f>Questionnaire!E40</f>
        <v>0</v>
      </c>
      <c r="G27" s="43">
        <f>Questionnaire!I40+Questionnaire!J40</f>
        <v>0</v>
      </c>
      <c r="H27" s="43">
        <f>Questionnaire!K40</f>
        <v>0</v>
      </c>
      <c r="I27" s="43">
        <f>Questionnaire!P40</f>
        <v>0</v>
      </c>
      <c r="J27" s="43">
        <f>Questionnaire!Q40+Questionnaire!R40+Questionnaire!S40</f>
        <v>0</v>
      </c>
      <c r="K27" s="43">
        <f>Questionnaire!T40</f>
        <v>0</v>
      </c>
    </row>
    <row r="28" spans="1:11" ht="14.45" x14ac:dyDescent="0.3">
      <c r="A28" s="44" t="s">
        <v>189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</row>
    <row r="29" spans="1:11" x14ac:dyDescent="0.25">
      <c r="A29" s="44" t="s">
        <v>56</v>
      </c>
      <c r="B29" s="45">
        <f>Questionnaire!L42+Questionnaire!M42+Questionnaire!N42</f>
        <v>0</v>
      </c>
      <c r="C29" s="45">
        <f>Questionnaire!C42+Questionnaire!D42</f>
        <v>0</v>
      </c>
      <c r="D29" s="45">
        <f>Questionnaire!F42</f>
        <v>0</v>
      </c>
      <c r="E29" s="45">
        <f>Questionnaire!G42+Questionnaire!H42</f>
        <v>0</v>
      </c>
      <c r="F29" s="45">
        <f>Questionnaire!E42</f>
        <v>0</v>
      </c>
      <c r="G29" s="45">
        <f>Questionnaire!I42+Questionnaire!J42</f>
        <v>0</v>
      </c>
      <c r="H29" s="45">
        <f>Questionnaire!K42</f>
        <v>0</v>
      </c>
      <c r="I29" s="45">
        <f>Questionnaire!P42</f>
        <v>0</v>
      </c>
      <c r="J29" s="45">
        <f>Questionnaire!Q42+Questionnaire!R42+Questionnaire!S42</f>
        <v>0</v>
      </c>
      <c r="K29" s="45">
        <f>Questionnaire!T42</f>
        <v>0</v>
      </c>
    </row>
    <row r="30" spans="1:11" x14ac:dyDescent="0.25">
      <c r="A30" s="44" t="s">
        <v>57</v>
      </c>
      <c r="B30" s="45">
        <f>Questionnaire!L43+Questionnaire!M43+Questionnaire!N43</f>
        <v>0</v>
      </c>
      <c r="C30" s="45">
        <f>Questionnaire!C43+Questionnaire!D43</f>
        <v>0</v>
      </c>
      <c r="D30" s="45">
        <f>Questionnaire!F43</f>
        <v>0</v>
      </c>
      <c r="E30" s="45">
        <f>Questionnaire!G43+Questionnaire!H43</f>
        <v>0</v>
      </c>
      <c r="F30" s="45">
        <f>Questionnaire!E43</f>
        <v>0</v>
      </c>
      <c r="G30" s="45">
        <f>Questionnaire!I43+Questionnaire!J43</f>
        <v>0</v>
      </c>
      <c r="H30" s="45">
        <f>Questionnaire!K43</f>
        <v>0</v>
      </c>
      <c r="I30" s="45">
        <f>Questionnaire!P43</f>
        <v>0</v>
      </c>
      <c r="J30" s="45">
        <f>Questionnaire!Q43+Questionnaire!R43+Questionnaire!S43</f>
        <v>0</v>
      </c>
      <c r="K30" s="45">
        <f>Questionnaire!T43</f>
        <v>0</v>
      </c>
    </row>
    <row r="31" spans="1:11" x14ac:dyDescent="0.25">
      <c r="A31" s="44" t="s">
        <v>58</v>
      </c>
      <c r="B31" s="45">
        <f>Questionnaire!L44+Questionnaire!M44+Questionnaire!N44</f>
        <v>0</v>
      </c>
      <c r="C31" s="45">
        <f>Questionnaire!C44+Questionnaire!D44</f>
        <v>0</v>
      </c>
      <c r="D31" s="45">
        <f>Questionnaire!F44</f>
        <v>0</v>
      </c>
      <c r="E31" s="45">
        <f>Questionnaire!G44+Questionnaire!H44</f>
        <v>0</v>
      </c>
      <c r="F31" s="45">
        <f>Questionnaire!E44</f>
        <v>0</v>
      </c>
      <c r="G31" s="45">
        <f>Questionnaire!I44+Questionnaire!J44</f>
        <v>0</v>
      </c>
      <c r="H31" s="45">
        <f>Questionnaire!K44</f>
        <v>0</v>
      </c>
      <c r="I31" s="45">
        <f>Questionnaire!P44</f>
        <v>0</v>
      </c>
      <c r="J31" s="45">
        <f>Questionnaire!Q44+Questionnaire!R44+Questionnaire!S44</f>
        <v>0</v>
      </c>
      <c r="K31" s="45">
        <f>Questionnaire!T44</f>
        <v>0</v>
      </c>
    </row>
    <row r="32" spans="1:11" x14ac:dyDescent="0.25">
      <c r="A32" s="44" t="s">
        <v>59</v>
      </c>
      <c r="B32" s="45">
        <f>Questionnaire!L45+Questionnaire!M45+Questionnaire!N45</f>
        <v>0</v>
      </c>
      <c r="C32" s="45">
        <f>Questionnaire!C45+Questionnaire!D45</f>
        <v>0</v>
      </c>
      <c r="D32" s="45">
        <f>Questionnaire!F45</f>
        <v>0</v>
      </c>
      <c r="E32" s="45">
        <f>Questionnaire!G45+Questionnaire!H45</f>
        <v>0</v>
      </c>
      <c r="F32" s="45">
        <f>Questionnaire!E45</f>
        <v>0</v>
      </c>
      <c r="G32" s="45">
        <f>Questionnaire!I45+Questionnaire!J45</f>
        <v>0</v>
      </c>
      <c r="H32" s="45">
        <f>Questionnaire!K45</f>
        <v>0</v>
      </c>
      <c r="I32" s="45">
        <f>Questionnaire!P45</f>
        <v>0</v>
      </c>
      <c r="J32" s="45">
        <f>Questionnaire!Q45+Questionnaire!R45+Questionnaire!S45</f>
        <v>0</v>
      </c>
      <c r="K32" s="45">
        <f>Questionnaire!T45</f>
        <v>0</v>
      </c>
    </row>
    <row r="33" spans="1:11" x14ac:dyDescent="0.25">
      <c r="A33" s="44" t="s">
        <v>60</v>
      </c>
      <c r="B33" s="45">
        <f>Questionnaire!L46+Questionnaire!M46+Questionnaire!N46</f>
        <v>0</v>
      </c>
      <c r="C33" s="45">
        <f>Questionnaire!C46+Questionnaire!D46</f>
        <v>0</v>
      </c>
      <c r="D33" s="45">
        <f>Questionnaire!F46</f>
        <v>0</v>
      </c>
      <c r="E33" s="45">
        <f>Questionnaire!G46+Questionnaire!H46</f>
        <v>0</v>
      </c>
      <c r="F33" s="45">
        <f>Questionnaire!E46</f>
        <v>0</v>
      </c>
      <c r="G33" s="45">
        <f>Questionnaire!I46+Questionnaire!J46</f>
        <v>0</v>
      </c>
      <c r="H33" s="45">
        <f>Questionnaire!K46</f>
        <v>0</v>
      </c>
      <c r="I33" s="45">
        <f>Questionnaire!P46</f>
        <v>0</v>
      </c>
      <c r="J33" s="45">
        <f>Questionnaire!Q46+Questionnaire!R46+Questionnaire!S46</f>
        <v>0</v>
      </c>
      <c r="K33" s="45">
        <f>Questionnaire!T46</f>
        <v>0</v>
      </c>
    </row>
    <row r="34" spans="1:11" ht="45" x14ac:dyDescent="0.25">
      <c r="A34" s="57" t="s">
        <v>243</v>
      </c>
      <c r="B34" s="46" t="str">
        <f t="shared" ref="B34:K34" si="3">IFERROR(B33/(B11+B12),"-")</f>
        <v>-</v>
      </c>
      <c r="C34" s="46" t="str">
        <f t="shared" si="3"/>
        <v>-</v>
      </c>
      <c r="D34" s="46" t="str">
        <f t="shared" si="3"/>
        <v>-</v>
      </c>
      <c r="E34" s="46" t="str">
        <f t="shared" si="3"/>
        <v>-</v>
      </c>
      <c r="F34" s="46" t="str">
        <f t="shared" si="3"/>
        <v>-</v>
      </c>
      <c r="G34" s="46" t="str">
        <f t="shared" si="3"/>
        <v>-</v>
      </c>
      <c r="H34" s="46" t="str">
        <f t="shared" si="3"/>
        <v>-</v>
      </c>
      <c r="I34" s="46" t="str">
        <f t="shared" si="3"/>
        <v>-</v>
      </c>
      <c r="J34" s="46" t="str">
        <f t="shared" si="3"/>
        <v>-</v>
      </c>
      <c r="K34" s="46" t="str">
        <f t="shared" si="3"/>
        <v>-</v>
      </c>
    </row>
    <row r="35" spans="1:11" ht="9" customHeight="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</row>
  </sheetData>
  <mergeCells count="3">
    <mergeCell ref="A4:K4"/>
    <mergeCell ref="A5:K5"/>
    <mergeCell ref="C6:F6"/>
  </mergeCells>
  <pageMargins left="0.7" right="0.7" top="0.75" bottom="0.75" header="0.3" footer="0.3"/>
  <pageSetup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4" t="s">
        <v>222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224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225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A2" sqref="A2"/>
    </sheetView>
  </sheetViews>
  <sheetFormatPr defaultRowHeight="15" x14ac:dyDescent="0.25"/>
  <sheetData>
    <row r="1" spans="1:1" ht="18" x14ac:dyDescent="0.35">
      <c r="A1" s="55" t="s">
        <v>248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228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defaultRowHeight="15" x14ac:dyDescent="0.25"/>
  <sheetData>
    <row r="1" spans="1:1" ht="18" x14ac:dyDescent="0.35">
      <c r="A1" s="55" t="s">
        <v>229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Instructions</vt:lpstr>
      <vt:lpstr>Questionnaire</vt:lpstr>
      <vt:lpstr>Financial Data Dashboard</vt:lpstr>
      <vt:lpstr>Budgeted Rev by Source-Program</vt:lpstr>
      <vt:lpstr>Rev with Cost Settlement</vt:lpstr>
      <vt:lpstr>Rev without Cost Settlement</vt:lpstr>
      <vt:lpstr>Salary-Fringe</vt:lpstr>
      <vt:lpstr>Percentage Spent</vt:lpstr>
      <vt:lpstr>Billing by Program</vt:lpstr>
      <vt:lpstr>Total Billing</vt:lpstr>
      <vt:lpstr>Billing vs Receipts</vt:lpstr>
      <vt:lpstr>SFS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DPH Staff</dc:creator>
  <cp:lastModifiedBy>DPH Staff</cp:lastModifiedBy>
  <cp:lastPrinted>2015-06-22T20:12:14Z</cp:lastPrinted>
  <dcterms:created xsi:type="dcterms:W3CDTF">2015-06-17T18:38:31Z</dcterms:created>
  <dcterms:modified xsi:type="dcterms:W3CDTF">2016-04-28T14:48:50Z</dcterms:modified>
</cp:coreProperties>
</file>